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imer Semestre 2019" sheetId="1" r:id="rId4"/>
    <sheet state="visible" name="segundo semestre 2019" sheetId="2" r:id="rId5"/>
  </sheets>
  <definedNames/>
  <calcPr/>
</workbook>
</file>

<file path=xl/sharedStrings.xml><?xml version="1.0" encoding="utf-8"?>
<sst xmlns="http://schemas.openxmlformats.org/spreadsheetml/2006/main" count="252" uniqueCount="104">
  <si>
    <t>TABLERO DE CONTROL DE INDICADORES</t>
  </si>
  <si>
    <t>CODIGO: FO-CI-03</t>
  </si>
  <si>
    <t>FECHA DE EVALUACION: Julio de 2019</t>
  </si>
  <si>
    <t>PERIODO EVALUADO:  Enero a Junio del 2019</t>
  </si>
  <si>
    <t>Proceso</t>
  </si>
  <si>
    <t>Código</t>
  </si>
  <si>
    <t>Nombre Indicador</t>
  </si>
  <si>
    <t xml:space="preserve">Indicador </t>
  </si>
  <si>
    <t>Meta</t>
  </si>
  <si>
    <t>Tipo de Indicador</t>
  </si>
  <si>
    <t>Resultado Semestre  I</t>
  </si>
  <si>
    <t>Proceso Semestre Evaluado I</t>
  </si>
  <si>
    <t>Total Evaluadas</t>
  </si>
  <si>
    <t>Total &lt;40%</t>
  </si>
  <si>
    <t xml:space="preserve">Gestión Estratégica   </t>
  </si>
  <si>
    <t>Formulación y Ejecución de Proyectos</t>
  </si>
  <si>
    <t>No. proyectos ejecutados / No. Proyectos programados x 100</t>
  </si>
  <si>
    <t>Eficacia</t>
  </si>
  <si>
    <t>Cumplimiento metas plan de acción</t>
  </si>
  <si>
    <t>No. metas con cumplimiento superior o igual a 80% / No. metas plan de acción x 100</t>
  </si>
  <si>
    <t>Formación</t>
  </si>
  <si>
    <t>Deserción Escolar</t>
  </si>
  <si>
    <t>No. alumnos que finalizan / No. alumnos matriculados x 100</t>
  </si>
  <si>
    <t>Efectividad</t>
  </si>
  <si>
    <t xml:space="preserve">Nivel Académico </t>
  </si>
  <si>
    <t>No. Alumnos nitidos y aplazados /  No. total alumnos x 100</t>
  </si>
  <si>
    <t>Atención programas de bienestar estudiantil</t>
  </si>
  <si>
    <t>No. Programas de bienestar estudiantil realizados / No. Prog. proyectados x 100</t>
  </si>
  <si>
    <t xml:space="preserve">Retención Escolar </t>
  </si>
  <si>
    <t>No.graduandos / No. matriculados  x 100</t>
  </si>
  <si>
    <t>NA</t>
  </si>
  <si>
    <t>Educación Continuada</t>
  </si>
  <si>
    <t xml:space="preserve">No.personas beneficiadas con programas de e.c. / No. personas proyectadas  x 100 </t>
  </si>
  <si>
    <t>Creación, producción y circulación de obras</t>
  </si>
  <si>
    <t>Creación o reposición de obras</t>
  </si>
  <si>
    <t>No. Montajes o reposiciones realizadas/ No. Montajes o reposiciones programadas x 100</t>
  </si>
  <si>
    <t>Estadística de funciones</t>
  </si>
  <si>
    <t>No. funciones realizadas / No. funciones programadas x 100</t>
  </si>
  <si>
    <t>Formación de públicos</t>
  </si>
  <si>
    <t>No. asistentes a funciones / No. asistentes proyectado x 100</t>
  </si>
  <si>
    <t>Ingresos por ventas de servicios</t>
  </si>
  <si>
    <t>Vr. Facturado por venta de servicios / Vr. Ppto. Proyectado venta de servicios x 100</t>
  </si>
  <si>
    <t>G. Administrativa</t>
  </si>
  <si>
    <t>Plan de compras</t>
  </si>
  <si>
    <t>Vr. Ejecutado plan de compras / Vr. Proyectado plan de compras x100</t>
  </si>
  <si>
    <t>Eficiencia</t>
  </si>
  <si>
    <t>Plan de manejo de riesgos</t>
  </si>
  <si>
    <t xml:space="preserve">No.Actividades del Plan de Manejo de Riesgos Ejecutadas  / No. Actividades del P.M.R. x 100 </t>
  </si>
  <si>
    <t>Plan de mantenimiento</t>
  </si>
  <si>
    <t>No.Actividades del Plan de mantenimiento ejecutadas  / No.Actividades del Plan de mantenimiento programadas</t>
  </si>
  <si>
    <t>G. Financiera</t>
  </si>
  <si>
    <t>Ejecución Presupuestal In.</t>
  </si>
  <si>
    <t xml:space="preserve">Vr. Ejecutado ppto ingresos / Vr. Ppto. Ingresos x 100 </t>
  </si>
  <si>
    <t>Ejecución Presupuestal Gt.</t>
  </si>
  <si>
    <t>Vr. Ejecutado ppto Gastos / Vr. Ppto. Gastos x 100</t>
  </si>
  <si>
    <t>Razón corriente</t>
  </si>
  <si>
    <t>Activo corriente / Pasivo corriente</t>
  </si>
  <si>
    <t xml:space="preserve">Nivel de Endeudamiento </t>
  </si>
  <si>
    <t>Pasivo corriente / Activo corriente</t>
  </si>
  <si>
    <t>G. Comunicación Pública</t>
  </si>
  <si>
    <t xml:space="preserve">Comunicados Externos </t>
  </si>
  <si>
    <t>No. Boletines de prensa publicados / No. boletines programados x 100</t>
  </si>
  <si>
    <t>Boletines internos</t>
  </si>
  <si>
    <t>No. Comunicados internos / No. comunicados programados x 100</t>
  </si>
  <si>
    <t xml:space="preserve">Plan de Medios </t>
  </si>
  <si>
    <t>No. Planes de medios definidos / No. de eventos programado x 100</t>
  </si>
  <si>
    <t>G calidad</t>
  </si>
  <si>
    <t>satisfacción Cliente obras</t>
  </si>
  <si>
    <t>Encuesta con satisfaccion &gt;=4/ total de encuestas realizadas</t>
  </si>
  <si>
    <t>satisfaccion  cliente formacion</t>
  </si>
  <si>
    <t>N/A</t>
  </si>
  <si>
    <t xml:space="preserve">G. Talento Humano </t>
  </si>
  <si>
    <t>Plan de Bienestar Laboral</t>
  </si>
  <si>
    <t>No. Actividades del plan de Bienestar Laboral  ejecutadas / No. Actividades del plan x 100</t>
  </si>
  <si>
    <t>Plan de Capacitaciones</t>
  </si>
  <si>
    <t>No. Actividades del plan de Capacitaciones ejecutadas / No. Actividades del plan x 100</t>
  </si>
  <si>
    <t>Control Interno</t>
  </si>
  <si>
    <t xml:space="preserve">Presentación de informes </t>
  </si>
  <si>
    <t>No. informes rendidos / No. informes programados x 100</t>
  </si>
  <si>
    <t>Auditorias Internas</t>
  </si>
  <si>
    <t>No. Auditorias realizadas / No. Auditorias programas x 100</t>
  </si>
  <si>
    <t xml:space="preserve">Acciones de Mejora </t>
  </si>
  <si>
    <t>No. Acciones ACPM y no conformidades tratadas/ No. Acciones definidas  x 100</t>
  </si>
  <si>
    <t>Total metas evaluadas</t>
  </si>
  <si>
    <t>GESTIÓN INCOLBALLET</t>
  </si>
  <si>
    <t>Total mayor al 40%</t>
  </si>
  <si>
    <t>Semestre I</t>
  </si>
  <si>
    <t>Valores de referencia semestre</t>
  </si>
  <si>
    <t>26% - 50%</t>
  </si>
  <si>
    <t xml:space="preserve">ALTO </t>
  </si>
  <si>
    <t>11% - 25%</t>
  </si>
  <si>
    <t xml:space="preserve">MEDIO </t>
  </si>
  <si>
    <t>0% - 10%</t>
  </si>
  <si>
    <t>BAJO</t>
  </si>
  <si>
    <t>Valores de referencia acumulados</t>
  </si>
  <si>
    <t>80% - 100%</t>
  </si>
  <si>
    <t>51% - 79%</t>
  </si>
  <si>
    <t>0 - 50%</t>
  </si>
  <si>
    <t>FECHA DE EVALUACION: Diciembre de 2019</t>
  </si>
  <si>
    <t>PERIODO EVALUADO:  Enero a Diciembre del 2019</t>
  </si>
  <si>
    <t>Proceso Semestre Evaluado II</t>
  </si>
  <si>
    <t>eficiencia</t>
  </si>
  <si>
    <t>Total mayor al 80%</t>
  </si>
  <si>
    <t>Semestre II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</si>
</sst>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15">
    <font>
      <sz val="10.0"/>
      <color rgb="FF000000"/>
      <name val="Arial"/>
    </font>
    <font>
      <sz val="10.0"/>
      <color theme="1"/>
      <name val="Arial"/>
    </font>
    <font>
      <b/>
      <sz val="12.0"/>
      <color theme="1"/>
      <name val="Verdana"/>
    </font>
    <font/>
    <font>
      <b/>
      <sz val="10.0"/>
      <color theme="1"/>
      <name val="Verdana"/>
    </font>
    <font>
      <sz val="10.0"/>
      <color theme="1"/>
      <name val="Verdana"/>
    </font>
    <font>
      <b/>
      <sz val="10.0"/>
      <color theme="1"/>
      <name val="Arial"/>
    </font>
    <font>
      <b/>
      <sz val="9.0"/>
      <color theme="1"/>
      <name val="Arial"/>
    </font>
    <font>
      <sz val="9.0"/>
      <color theme="1"/>
      <name val="Arial"/>
    </font>
    <font>
      <color theme="1"/>
      <name val="Calibri"/>
    </font>
    <font>
      <sz val="10.0"/>
      <color theme="1"/>
      <name val="Calibri"/>
    </font>
    <font>
      <b/>
      <sz val="12.0"/>
      <color theme="1"/>
      <name val="Arial"/>
    </font>
    <font>
      <sz val="14.0"/>
      <color theme="1"/>
      <name val="Arial"/>
    </font>
    <font>
      <b/>
      <sz val="20.0"/>
      <color theme="1"/>
      <name val="Arial"/>
    </font>
    <font>
      <sz val="12.0"/>
      <color theme="1"/>
      <name val="Arial"/>
    </font>
  </fonts>
  <fills count="1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BD4B4"/>
        <bgColor rgb="FFFBD4B4"/>
      </patternFill>
    </fill>
    <fill>
      <patternFill patternType="solid">
        <fgColor rgb="FF00FF00"/>
        <bgColor rgb="FF00FF00"/>
      </patternFill>
    </fill>
    <fill>
      <patternFill patternType="solid">
        <fgColor rgb="FFB6DDE8"/>
        <bgColor rgb="FFB6DDE8"/>
      </patternFill>
    </fill>
    <fill>
      <patternFill patternType="solid">
        <fgColor rgb="FF99CC00"/>
        <bgColor rgb="FF99CC00"/>
      </patternFill>
    </fill>
    <fill>
      <patternFill patternType="solid">
        <fgColor rgb="FFFF8080"/>
        <bgColor rgb="FFFF8080"/>
      </patternFill>
    </fill>
    <fill>
      <patternFill patternType="solid">
        <fgColor rgb="FFFF9900"/>
        <bgColor rgb="FFFF9900"/>
      </patternFill>
    </fill>
    <fill>
      <patternFill patternType="solid">
        <fgColor rgb="FF00CCFF"/>
        <bgColor rgb="FF00CCFF"/>
      </patternFill>
    </fill>
    <fill>
      <patternFill patternType="solid">
        <fgColor theme="0"/>
        <bgColor theme="0"/>
      </patternFill>
    </fill>
    <fill>
      <patternFill patternType="solid">
        <fgColor rgb="FFFFCC00"/>
        <bgColor rgb="FFFFCC00"/>
      </patternFill>
    </fill>
    <fill>
      <patternFill patternType="solid">
        <fgColor rgb="FF00FFFF"/>
        <bgColor rgb="FF00FFFF"/>
      </patternFill>
    </fill>
  </fills>
  <borders count="45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/>
    </border>
    <border>
      <left/>
      <right/>
      <top/>
      <bottom/>
    </border>
    <border>
      <left style="medium">
        <color rgb="FF000000"/>
      </left>
      <right style="thin">
        <color rgb="FF000000"/>
      </right>
      <bottom/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/>
      <bottom style="medium">
        <color rgb="FF000000"/>
      </bottom>
    </border>
    <border>
      <right style="thin">
        <color rgb="FF000000"/>
      </right>
      <top/>
      <bottom style="medium">
        <color rgb="FF000000"/>
      </bottom>
    </border>
    <border>
      <left style="thin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13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bottom" wrapText="0"/>
    </xf>
    <xf borderId="2" fillId="0" fontId="2" numFmtId="0" xfId="0" applyAlignment="1" applyBorder="1" applyFont="1">
      <alignment horizontal="center" shrinkToFit="0" vertical="center" wrapText="0"/>
    </xf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10" fillId="0" fontId="4" numFmtId="0" xfId="0" applyAlignment="1" applyBorder="1" applyFont="1">
      <alignment horizontal="left" shrinkToFit="0" vertical="bottom" wrapText="1"/>
    </xf>
    <xf borderId="11" fillId="0" fontId="3" numFmtId="0" xfId="0" applyBorder="1" applyFont="1"/>
    <xf borderId="12" fillId="0" fontId="3" numFmtId="0" xfId="0" applyBorder="1" applyFont="1"/>
    <xf borderId="0" fillId="0" fontId="1" numFmtId="0" xfId="0" applyAlignment="1" applyFont="1">
      <alignment horizontal="left" shrinkToFit="0" vertical="bottom" wrapText="0"/>
    </xf>
    <xf borderId="0" fillId="0" fontId="4" numFmtId="0" xfId="0" applyAlignment="1" applyFont="1">
      <alignment horizontal="left" shrinkToFit="0" vertical="bottom" wrapText="0"/>
    </xf>
    <xf borderId="0" fillId="0" fontId="5" numFmtId="0" xfId="0" applyAlignment="1" applyFont="1">
      <alignment horizontal="left" shrinkToFit="0" vertical="bottom" wrapText="0"/>
    </xf>
    <xf borderId="0" fillId="0" fontId="6" numFmtId="0" xfId="0" applyAlignment="1" applyFont="1">
      <alignment horizontal="center" shrinkToFit="0" vertical="bottom" wrapText="0"/>
    </xf>
    <xf borderId="0" fillId="0" fontId="1" numFmtId="0" xfId="0" applyAlignment="1" applyFont="1">
      <alignment shrinkToFit="0" vertical="bottom" wrapText="0"/>
    </xf>
    <xf borderId="13" fillId="0" fontId="7" numFmtId="0" xfId="0" applyAlignment="1" applyBorder="1" applyFont="1">
      <alignment horizontal="center" shrinkToFit="0" vertical="center" wrapText="1"/>
    </xf>
    <xf borderId="14" fillId="0" fontId="7" numFmtId="0" xfId="0" applyAlignment="1" applyBorder="1" applyFont="1">
      <alignment horizontal="center" shrinkToFit="0" vertical="center" wrapText="1"/>
    </xf>
    <xf borderId="15" fillId="0" fontId="7" numFmtId="0" xfId="0" applyAlignment="1" applyBorder="1" applyFont="1">
      <alignment horizontal="center" shrinkToFit="0" vertical="center" wrapText="1"/>
    </xf>
    <xf borderId="16" fillId="0" fontId="7" numFmtId="0" xfId="0" applyAlignment="1" applyBorder="1" applyFont="1">
      <alignment horizontal="center" shrinkToFit="0" vertical="center" wrapText="1"/>
    </xf>
    <xf borderId="17" fillId="0" fontId="7" numFmtId="0" xfId="0" applyAlignment="1" applyBorder="1" applyFont="1">
      <alignment horizontal="center" shrinkToFit="0" vertical="center" wrapText="1"/>
    </xf>
    <xf borderId="18" fillId="0" fontId="7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readingOrder="0" shrinkToFit="0" vertical="bottom" wrapText="0"/>
    </xf>
    <xf borderId="0" fillId="0" fontId="8" numFmtId="0" xfId="0" applyAlignment="1" applyFont="1">
      <alignment shrinkToFit="0" vertical="bottom" wrapText="0"/>
    </xf>
    <xf borderId="19" fillId="2" fontId="1" numFmtId="0" xfId="0" applyAlignment="1" applyBorder="1" applyFill="1" applyFont="1">
      <alignment horizontal="left" shrinkToFit="0" vertical="center" wrapText="0"/>
    </xf>
    <xf borderId="20" fillId="2" fontId="1" numFmtId="0" xfId="0" applyAlignment="1" applyBorder="1" applyFont="1">
      <alignment horizontal="center" readingOrder="0" shrinkToFit="0" vertical="center" wrapText="0"/>
    </xf>
    <xf borderId="20" fillId="2" fontId="1" numFmtId="0" xfId="0" applyAlignment="1" applyBorder="1" applyFont="1">
      <alignment shrinkToFit="0" vertical="center" wrapText="1"/>
    </xf>
    <xf borderId="20" fillId="2" fontId="1" numFmtId="0" xfId="0" applyAlignment="1" applyBorder="1" applyFont="1">
      <alignment shrinkToFit="0" vertical="center" wrapText="0"/>
    </xf>
    <xf borderId="20" fillId="2" fontId="1" numFmtId="9" xfId="0" applyAlignment="1" applyBorder="1" applyFont="1" applyNumberFormat="1">
      <alignment horizontal="center" shrinkToFit="0" vertical="center" wrapText="0"/>
    </xf>
    <xf borderId="20" fillId="2" fontId="1" numFmtId="9" xfId="0" applyAlignment="1" applyBorder="1" applyFont="1" applyNumberFormat="1">
      <alignment horizontal="center" readingOrder="0" shrinkToFit="0" vertical="center" wrapText="0"/>
    </xf>
    <xf borderId="21" fillId="2" fontId="1" numFmtId="10" xfId="0" applyAlignment="1" applyBorder="1" applyFont="1" applyNumberFormat="1">
      <alignment horizontal="center" readingOrder="0" shrinkToFit="0" vertical="bottom" wrapText="0"/>
    </xf>
    <xf borderId="0" fillId="0" fontId="9" numFmtId="4" xfId="0" applyAlignment="1" applyFont="1" applyNumberFormat="1">
      <alignment readingOrder="0"/>
    </xf>
    <xf borderId="0" fillId="0" fontId="9" numFmtId="0" xfId="0" applyAlignment="1" applyFont="1">
      <alignment readingOrder="0"/>
    </xf>
    <xf borderId="22" fillId="0" fontId="3" numFmtId="0" xfId="0" applyBorder="1" applyFont="1"/>
    <xf borderId="23" fillId="2" fontId="1" numFmtId="1" xfId="0" applyAlignment="1" applyBorder="1" applyFont="1" applyNumberFormat="1">
      <alignment horizontal="center" readingOrder="0" shrinkToFit="0" vertical="center" wrapText="1"/>
    </xf>
    <xf borderId="23" fillId="2" fontId="1" numFmtId="0" xfId="0" applyAlignment="1" applyBorder="1" applyFont="1">
      <alignment horizontal="left" shrinkToFit="0" vertical="center" wrapText="1"/>
    </xf>
    <xf borderId="23" fillId="2" fontId="1" numFmtId="0" xfId="0" applyAlignment="1" applyBorder="1" applyFont="1">
      <alignment horizontal="left" shrinkToFit="0" vertical="center" wrapText="0"/>
    </xf>
    <xf borderId="23" fillId="2" fontId="1" numFmtId="9" xfId="0" applyAlignment="1" applyBorder="1" applyFont="1" applyNumberFormat="1">
      <alignment horizontal="center" shrinkToFit="0" vertical="center" wrapText="0"/>
    </xf>
    <xf borderId="23" fillId="2" fontId="1" numFmtId="9" xfId="0" applyAlignment="1" applyBorder="1" applyFont="1" applyNumberFormat="1">
      <alignment horizontal="center" readingOrder="0" shrinkToFit="0" vertical="center" wrapText="0"/>
    </xf>
    <xf borderId="24" fillId="0" fontId="3" numFmtId="0" xfId="0" applyBorder="1" applyFont="1"/>
    <xf borderId="25" fillId="3" fontId="1" numFmtId="0" xfId="0" applyAlignment="1" applyBorder="1" applyFill="1" applyFont="1">
      <alignment horizontal="left" shrinkToFit="0" vertical="center" wrapText="1"/>
    </xf>
    <xf borderId="20" fillId="3" fontId="1" numFmtId="1" xfId="0" applyAlignment="1" applyBorder="1" applyFont="1" applyNumberFormat="1">
      <alignment horizontal="center" readingOrder="0" shrinkToFit="0" vertical="center" wrapText="0"/>
    </xf>
    <xf borderId="20" fillId="3" fontId="1" numFmtId="0" xfId="0" applyAlignment="1" applyBorder="1" applyFont="1">
      <alignment horizontal="left" shrinkToFit="0" vertical="center" wrapText="0"/>
    </xf>
    <xf borderId="20" fillId="4" fontId="1" numFmtId="9" xfId="0" applyAlignment="1" applyBorder="1" applyFill="1" applyFont="1" applyNumberFormat="1">
      <alignment horizontal="center" shrinkToFit="0" vertical="center" wrapText="0"/>
    </xf>
    <xf borderId="20" fillId="4" fontId="1" numFmtId="0" xfId="0" applyAlignment="1" applyBorder="1" applyFont="1">
      <alignment horizontal="left" shrinkToFit="0" vertical="center" wrapText="0"/>
    </xf>
    <xf borderId="26" fillId="3" fontId="1" numFmtId="9" xfId="0" applyAlignment="1" applyBorder="1" applyFont="1" applyNumberFormat="1">
      <alignment horizontal="center" shrinkToFit="0" vertical="center" wrapText="1"/>
    </xf>
    <xf borderId="27" fillId="0" fontId="3" numFmtId="0" xfId="0" applyBorder="1" applyFont="1"/>
    <xf borderId="28" fillId="0" fontId="3" numFmtId="0" xfId="0" applyBorder="1" applyFont="1"/>
    <xf borderId="29" fillId="3" fontId="1" numFmtId="0" xfId="0" applyAlignment="1" applyBorder="1" applyFont="1">
      <alignment horizontal="left" shrinkToFit="0" vertical="center" wrapText="0"/>
    </xf>
    <xf borderId="20" fillId="3" fontId="1" numFmtId="0" xfId="0" applyAlignment="1" applyBorder="1" applyFont="1">
      <alignment horizontal="left" shrinkToFit="0" vertical="center" wrapText="1"/>
    </xf>
    <xf borderId="30" fillId="0" fontId="3" numFmtId="0" xfId="0" applyBorder="1" applyFont="1"/>
    <xf borderId="20" fillId="4" fontId="10" numFmtId="9" xfId="0" applyAlignment="1" applyBorder="1" applyFont="1" applyNumberFormat="1">
      <alignment horizontal="center" shrinkToFit="0" vertical="center" wrapText="1"/>
    </xf>
    <xf borderId="25" fillId="5" fontId="1" numFmtId="0" xfId="0" applyAlignment="1" applyBorder="1" applyFill="1" applyFont="1">
      <alignment horizontal="left" shrinkToFit="0" vertical="center" wrapText="1"/>
    </xf>
    <xf borderId="20" fillId="5" fontId="1" numFmtId="1" xfId="0" applyAlignment="1" applyBorder="1" applyFont="1" applyNumberFormat="1">
      <alignment horizontal="center" readingOrder="0" shrinkToFit="0" vertical="center" wrapText="0"/>
    </xf>
    <xf borderId="20" fillId="5" fontId="1" numFmtId="0" xfId="0" applyAlignment="1" applyBorder="1" applyFont="1">
      <alignment horizontal="left" shrinkToFit="0" vertical="center" wrapText="1"/>
    </xf>
    <xf borderId="20" fillId="5" fontId="1" numFmtId="0" xfId="0" applyAlignment="1" applyBorder="1" applyFont="1">
      <alignment horizontal="left" shrinkToFit="0" vertical="center" wrapText="0"/>
    </xf>
    <xf borderId="26" fillId="5" fontId="1" numFmtId="9" xfId="0" applyAlignment="1" applyBorder="1" applyFont="1" applyNumberFormat="1">
      <alignment horizontal="center" shrinkToFit="0" vertical="center" wrapText="0"/>
    </xf>
    <xf borderId="20" fillId="5" fontId="1" numFmtId="0" xfId="0" applyAlignment="1" applyBorder="1" applyFont="1">
      <alignment horizontal="left" readingOrder="0" shrinkToFit="0" vertical="center" wrapText="0"/>
    </xf>
    <xf borderId="25" fillId="6" fontId="1" numFmtId="0" xfId="0" applyAlignment="1" applyBorder="1" applyFill="1" applyFont="1">
      <alignment horizontal="left" shrinkToFit="0" vertical="center" wrapText="1"/>
    </xf>
    <xf borderId="20" fillId="6" fontId="1" numFmtId="1" xfId="0" applyAlignment="1" applyBorder="1" applyFont="1" applyNumberFormat="1">
      <alignment horizontal="center" readingOrder="0" shrinkToFit="0" vertical="center" wrapText="0"/>
    </xf>
    <xf borderId="20" fillId="6" fontId="1" numFmtId="0" xfId="0" applyAlignment="1" applyBorder="1" applyFont="1">
      <alignment horizontal="left" shrinkToFit="0" vertical="center" wrapText="1"/>
    </xf>
    <xf borderId="20" fillId="6" fontId="1" numFmtId="0" xfId="0" applyAlignment="1" applyBorder="1" applyFont="1">
      <alignment shrinkToFit="0" vertical="center" wrapText="0"/>
    </xf>
    <xf borderId="20" fillId="6" fontId="1" numFmtId="9" xfId="0" applyAlignment="1" applyBorder="1" applyFont="1" applyNumberFormat="1">
      <alignment horizontal="center" shrinkToFit="0" vertical="center" wrapText="0"/>
    </xf>
    <xf borderId="20" fillId="6" fontId="1" numFmtId="164" xfId="0" applyAlignment="1" applyBorder="1" applyFont="1" applyNumberFormat="1">
      <alignment horizontal="center" shrinkToFit="0" vertical="center" wrapText="0"/>
    </xf>
    <xf borderId="26" fillId="6" fontId="1" numFmtId="9" xfId="0" applyAlignment="1" applyBorder="1" applyFont="1" applyNumberFormat="1">
      <alignment horizontal="center" shrinkToFit="0" vertical="center" wrapText="0"/>
    </xf>
    <xf borderId="20" fillId="6" fontId="1" numFmtId="0" xfId="0" applyAlignment="1" applyBorder="1" applyFont="1">
      <alignment shrinkToFit="0" vertical="center" wrapText="1"/>
    </xf>
    <xf borderId="20" fillId="6" fontId="1" numFmtId="0" xfId="0" applyAlignment="1" applyBorder="1" applyFont="1">
      <alignment readingOrder="0" shrinkToFit="0" vertical="center" wrapText="1"/>
    </xf>
    <xf borderId="20" fillId="6" fontId="1" numFmtId="0" xfId="0" applyAlignment="1" applyBorder="1" applyFont="1">
      <alignment readingOrder="0" shrinkToFit="0" vertical="center" wrapText="0"/>
    </xf>
    <xf borderId="20" fillId="6" fontId="1" numFmtId="164" xfId="0" applyAlignment="1" applyBorder="1" applyFont="1" applyNumberFormat="1">
      <alignment horizontal="center" readingOrder="0" shrinkToFit="0" vertical="center" wrapText="0"/>
    </xf>
    <xf borderId="25" fillId="7" fontId="1" numFmtId="0" xfId="0" applyAlignment="1" applyBorder="1" applyFill="1" applyFont="1">
      <alignment horizontal="left" shrinkToFit="0" vertical="center" wrapText="0"/>
    </xf>
    <xf borderId="20" fillId="7" fontId="1" numFmtId="1" xfId="0" applyAlignment="1" applyBorder="1" applyFont="1" applyNumberFormat="1">
      <alignment horizontal="center" readingOrder="0" shrinkToFit="0" vertical="center" wrapText="0"/>
    </xf>
    <xf borderId="20" fillId="7" fontId="1" numFmtId="0" xfId="0" applyAlignment="1" applyBorder="1" applyFont="1">
      <alignment shrinkToFit="0" vertical="center" wrapText="0"/>
    </xf>
    <xf borderId="20" fillId="4" fontId="1" numFmtId="0" xfId="0" applyAlignment="1" applyBorder="1" applyFont="1">
      <alignment shrinkToFit="0" vertical="center" wrapText="0"/>
    </xf>
    <xf borderId="20" fillId="4" fontId="1" numFmtId="164" xfId="0" applyAlignment="1" applyBorder="1" applyFont="1" applyNumberFormat="1">
      <alignment horizontal="center" shrinkToFit="0" vertical="center" wrapText="0"/>
    </xf>
    <xf borderId="26" fillId="7" fontId="1" numFmtId="9" xfId="0" applyAlignment="1" applyBorder="1" applyFont="1" applyNumberFormat="1">
      <alignment horizontal="center" shrinkToFit="0" vertical="center" wrapText="0"/>
    </xf>
    <xf borderId="20" fillId="7" fontId="1" numFmtId="1" xfId="0" applyAlignment="1" applyBorder="1" applyFont="1" applyNumberFormat="1">
      <alignment horizontal="center" shrinkToFit="0" vertical="center" wrapText="0"/>
    </xf>
    <xf borderId="20" fillId="4" fontId="1" numFmtId="0" xfId="0" applyAlignment="1" applyBorder="1" applyFont="1">
      <alignment horizontal="center" shrinkToFit="0" vertical="center" wrapText="0"/>
    </xf>
    <xf borderId="20" fillId="4" fontId="1" numFmtId="10" xfId="0" applyAlignment="1" applyBorder="1" applyFont="1" applyNumberFormat="1">
      <alignment horizontal="center" shrinkToFit="0" vertical="center" wrapText="0"/>
    </xf>
    <xf borderId="0" fillId="0" fontId="1" numFmtId="2" xfId="0" applyAlignment="1" applyFont="1" applyNumberFormat="1">
      <alignment shrinkToFit="0" vertical="bottom" wrapText="0"/>
    </xf>
    <xf borderId="25" fillId="8" fontId="1" numFmtId="0" xfId="0" applyAlignment="1" applyBorder="1" applyFill="1" applyFont="1">
      <alignment horizontal="left" shrinkToFit="0" vertical="center" wrapText="1"/>
    </xf>
    <xf borderId="20" fillId="8" fontId="1" numFmtId="1" xfId="0" applyAlignment="1" applyBorder="1" applyFont="1" applyNumberFormat="1">
      <alignment horizontal="center" shrinkToFit="0" vertical="center" wrapText="0"/>
    </xf>
    <xf borderId="20" fillId="8" fontId="1" numFmtId="0" xfId="0" applyAlignment="1" applyBorder="1" applyFont="1">
      <alignment shrinkToFit="0" vertical="center" wrapText="0"/>
    </xf>
    <xf borderId="26" fillId="8" fontId="1" numFmtId="9" xfId="0" applyAlignment="1" applyBorder="1" applyFont="1" applyNumberFormat="1">
      <alignment horizontal="center" shrinkToFit="0" vertical="center" wrapText="0"/>
    </xf>
    <xf borderId="31" fillId="8" fontId="1" numFmtId="0" xfId="0" applyAlignment="1" applyBorder="1" applyFont="1">
      <alignment shrinkToFit="0" vertical="center" wrapText="0"/>
    </xf>
    <xf borderId="20" fillId="8" fontId="1" numFmtId="0" xfId="0" applyAlignment="1" applyBorder="1" applyFont="1">
      <alignment horizontal="left" shrinkToFit="0" vertical="center" wrapText="0"/>
    </xf>
    <xf borderId="25" fillId="6" fontId="1" numFmtId="0" xfId="0" applyAlignment="1" applyBorder="1" applyFont="1">
      <alignment horizontal="center" shrinkToFit="0" vertical="center" wrapText="1"/>
    </xf>
    <xf borderId="20" fillId="6" fontId="1" numFmtId="1" xfId="0" applyAlignment="1" applyBorder="1" applyFont="1" applyNumberFormat="1">
      <alignment horizontal="center" shrinkToFit="0" vertical="center" wrapText="0"/>
    </xf>
    <xf borderId="20" fillId="6" fontId="1" numFmtId="0" xfId="0" applyAlignment="1" applyBorder="1" applyFont="1">
      <alignment horizontal="left" shrinkToFit="0" vertical="center" wrapText="0"/>
    </xf>
    <xf borderId="1" fillId="6" fontId="1" numFmtId="9" xfId="0" applyAlignment="1" applyBorder="1" applyFont="1" applyNumberFormat="1">
      <alignment horizontal="center" shrinkToFit="0" vertical="bottom" wrapText="0"/>
    </xf>
    <xf borderId="20" fillId="6" fontId="1" numFmtId="0" xfId="0" applyAlignment="1" applyBorder="1" applyFont="1">
      <alignment shrinkToFit="0" vertical="bottom" wrapText="0"/>
    </xf>
    <xf borderId="25" fillId="9" fontId="1" numFmtId="0" xfId="0" applyAlignment="1" applyBorder="1" applyFill="1" applyFont="1">
      <alignment horizontal="left" shrinkToFit="0" vertical="center" wrapText="1"/>
    </xf>
    <xf borderId="20" fillId="9" fontId="1" numFmtId="1" xfId="0" applyAlignment="1" applyBorder="1" applyFont="1" applyNumberFormat="1">
      <alignment horizontal="center" shrinkToFit="0" vertical="center" wrapText="0"/>
    </xf>
    <xf borderId="20" fillId="9" fontId="1" numFmtId="0" xfId="0" applyAlignment="1" applyBorder="1" applyFont="1">
      <alignment shrinkToFit="0" vertical="center" wrapText="0"/>
    </xf>
    <xf borderId="20" fillId="9" fontId="1" numFmtId="0" xfId="0" applyAlignment="1" applyBorder="1" applyFont="1">
      <alignment horizontal="left" shrinkToFit="0" vertical="center" wrapText="0"/>
    </xf>
    <xf borderId="20" fillId="4" fontId="1" numFmtId="164" xfId="0" applyAlignment="1" applyBorder="1" applyFont="1" applyNumberFormat="1">
      <alignment horizontal="center" readingOrder="0" shrinkToFit="0" vertical="center" wrapText="0"/>
    </xf>
    <xf borderId="26" fillId="9" fontId="1" numFmtId="9" xfId="0" applyAlignment="1" applyBorder="1" applyFont="1" applyNumberFormat="1">
      <alignment horizontal="center" shrinkToFit="0" vertical="center" wrapText="0"/>
    </xf>
    <xf borderId="25" fillId="4" fontId="1" numFmtId="0" xfId="0" applyAlignment="1" applyBorder="1" applyFont="1">
      <alignment horizontal="left" shrinkToFit="0" vertical="center" wrapText="1"/>
    </xf>
    <xf borderId="20" fillId="4" fontId="1" numFmtId="1" xfId="0" applyAlignment="1" applyBorder="1" applyFont="1" applyNumberFormat="1">
      <alignment horizontal="center" shrinkToFit="0" vertical="center" wrapText="0"/>
    </xf>
    <xf borderId="20" fillId="4" fontId="1" numFmtId="0" xfId="0" applyAlignment="1" applyBorder="1" applyFont="1">
      <alignment shrinkToFit="0" vertical="center" wrapText="1"/>
    </xf>
    <xf borderId="26" fillId="4" fontId="1" numFmtId="9" xfId="0" applyAlignment="1" applyBorder="1" applyFont="1" applyNumberFormat="1">
      <alignment horizontal="center" shrinkToFit="0" vertical="center" wrapText="0"/>
    </xf>
    <xf borderId="32" fillId="0" fontId="3" numFmtId="0" xfId="0" applyBorder="1" applyFont="1"/>
    <xf borderId="33" fillId="4" fontId="1" numFmtId="0" xfId="0" applyAlignment="1" applyBorder="1" applyFont="1">
      <alignment horizontal="left" shrinkToFit="0" vertical="center" wrapText="0"/>
    </xf>
    <xf borderId="33" fillId="4" fontId="1" numFmtId="9" xfId="0" applyAlignment="1" applyBorder="1" applyFont="1" applyNumberFormat="1">
      <alignment horizontal="center" shrinkToFit="0" vertical="center" wrapText="0"/>
    </xf>
    <xf borderId="33" fillId="4" fontId="1" numFmtId="0" xfId="0" applyAlignment="1" applyBorder="1" applyFont="1">
      <alignment shrinkToFit="0" vertical="center" wrapText="0"/>
    </xf>
    <xf borderId="34" fillId="0" fontId="3" numFmtId="0" xfId="0" applyBorder="1" applyFont="1"/>
    <xf borderId="35" fillId="0" fontId="11" numFmtId="10" xfId="0" applyAlignment="1" applyBorder="1" applyFont="1" applyNumberFormat="1">
      <alignment horizontal="center" shrinkToFit="0" vertical="bottom" wrapText="0"/>
    </xf>
    <xf borderId="36" fillId="0" fontId="3" numFmtId="0" xfId="0" applyBorder="1" applyFont="1"/>
    <xf borderId="37" fillId="0" fontId="3" numFmtId="0" xfId="0" applyBorder="1" applyFont="1"/>
    <xf borderId="38" fillId="6" fontId="12" numFmtId="10" xfId="0" applyAlignment="1" applyBorder="1" applyFont="1" applyNumberFormat="1">
      <alignment shrinkToFit="0" vertical="bottom" wrapText="0"/>
    </xf>
    <xf borderId="33" fillId="6" fontId="1" numFmtId="0" xfId="0" applyAlignment="1" applyBorder="1" applyFont="1">
      <alignment shrinkToFit="0" vertical="bottom" wrapText="0"/>
    </xf>
    <xf borderId="39" fillId="6" fontId="13" numFmtId="9" xfId="0" applyAlignment="1" applyBorder="1" applyFont="1" applyNumberFormat="1">
      <alignment horizontal="center" shrinkToFit="0" vertical="bottom" wrapText="0"/>
    </xf>
    <xf borderId="40" fillId="0" fontId="3" numFmtId="0" xfId="0" applyBorder="1" applyFont="1"/>
    <xf borderId="0" fillId="0" fontId="9" numFmtId="10" xfId="0" applyFont="1" applyNumberFormat="1"/>
    <xf borderId="41" fillId="6" fontId="14" numFmtId="17" xfId="0" applyAlignment="1" applyBorder="1" applyFont="1" applyNumberFormat="1">
      <alignment horizontal="center" shrinkToFit="0" vertical="bottom" wrapText="0"/>
    </xf>
    <xf borderId="42" fillId="0" fontId="3" numFmtId="0" xfId="0" applyBorder="1" applyFont="1"/>
    <xf borderId="43" fillId="6" fontId="13" numFmtId="10" xfId="0" applyAlignment="1" applyBorder="1" applyFont="1" applyNumberFormat="1">
      <alignment horizontal="center" shrinkToFit="0" vertical="bottom" wrapText="0"/>
    </xf>
    <xf borderId="44" fillId="0" fontId="3" numFmtId="0" xfId="0" applyBorder="1" applyFont="1"/>
    <xf borderId="29" fillId="10" fontId="14" numFmtId="0" xfId="0" applyAlignment="1" applyBorder="1" applyFill="1" applyFont="1">
      <alignment shrinkToFit="0" vertical="bottom" wrapText="0"/>
    </xf>
    <xf borderId="0" fillId="0" fontId="14" numFmtId="0" xfId="0" applyAlignment="1" applyFont="1">
      <alignment shrinkToFit="0" vertical="bottom" wrapText="0"/>
    </xf>
    <xf borderId="20" fillId="6" fontId="14" numFmtId="0" xfId="0" applyAlignment="1" applyBorder="1" applyFont="1">
      <alignment shrinkToFit="0" vertical="bottom" wrapText="0"/>
    </xf>
    <xf borderId="20" fillId="0" fontId="14" numFmtId="0" xfId="0" applyAlignment="1" applyBorder="1" applyFont="1">
      <alignment shrinkToFit="0" vertical="bottom" wrapText="0"/>
    </xf>
    <xf borderId="20" fillId="2" fontId="14" numFmtId="0" xfId="0" applyAlignment="1" applyBorder="1" applyFont="1">
      <alignment shrinkToFit="0" vertical="bottom" wrapText="0"/>
    </xf>
    <xf borderId="20" fillId="11" fontId="14" numFmtId="0" xfId="0" applyAlignment="1" applyBorder="1" applyFill="1" applyFont="1">
      <alignment shrinkToFit="0" vertical="bottom" wrapText="0"/>
    </xf>
    <xf borderId="29" fillId="10" fontId="1" numFmtId="0" xfId="0" applyAlignment="1" applyBorder="1" applyFont="1">
      <alignment shrinkToFit="0" vertical="bottom" wrapText="0"/>
    </xf>
    <xf borderId="13" fillId="0" fontId="7" numFmtId="0" xfId="0" applyAlignment="1" applyBorder="1" applyFont="1">
      <alignment horizontal="center" readingOrder="0" shrinkToFit="0" vertical="center" wrapText="1"/>
    </xf>
    <xf borderId="23" fillId="2" fontId="1" numFmtId="1" xfId="0" applyAlignment="1" applyBorder="1" applyFont="1" applyNumberFormat="1">
      <alignment horizontal="center" shrinkToFit="0" vertical="center" wrapText="1"/>
    </xf>
    <xf borderId="23" fillId="4" fontId="1" numFmtId="9" xfId="0" applyAlignment="1" applyBorder="1" applyFont="1" applyNumberFormat="1">
      <alignment horizontal="center" shrinkToFit="0" vertical="center" wrapText="0"/>
    </xf>
    <xf borderId="23" fillId="4" fontId="1" numFmtId="0" xfId="0" applyAlignment="1" applyBorder="1" applyFont="1">
      <alignment horizontal="left" shrinkToFit="0" vertical="center" wrapText="0"/>
    </xf>
    <xf borderId="23" fillId="4" fontId="1" numFmtId="9" xfId="0" applyAlignment="1" applyBorder="1" applyFont="1" applyNumberFormat="1">
      <alignment horizontal="center" readingOrder="0" shrinkToFit="0" vertical="center" wrapText="0"/>
    </xf>
    <xf borderId="21" fillId="2" fontId="1" numFmtId="9" xfId="0" applyAlignment="1" applyBorder="1" applyFont="1" applyNumberFormat="1">
      <alignment horizontal="center" shrinkToFit="0" vertical="center" wrapText="0"/>
    </xf>
    <xf borderId="9" fillId="2" fontId="1" numFmtId="1" xfId="0" applyAlignment="1" applyBorder="1" applyFont="1" applyNumberFormat="1">
      <alignment horizontal="center" shrinkToFit="0" vertical="center" wrapText="0"/>
    </xf>
    <xf borderId="20" fillId="3" fontId="1" numFmtId="1" xfId="0" applyAlignment="1" applyBorder="1" applyFont="1" applyNumberFormat="1">
      <alignment horizontal="center" shrinkToFit="0" vertical="center" wrapText="0"/>
    </xf>
    <xf borderId="20" fillId="5" fontId="1" numFmtId="1" xfId="0" applyAlignment="1" applyBorder="1" applyFont="1" applyNumberFormat="1">
      <alignment horizontal="center" shrinkToFit="0" vertical="center" wrapText="0"/>
    </xf>
    <xf borderId="20" fillId="4" fontId="1" numFmtId="10" xfId="0" applyAlignment="1" applyBorder="1" applyFont="1" applyNumberFormat="1">
      <alignment horizontal="center" readingOrder="0" shrinkToFit="0" vertical="center" wrapText="0"/>
    </xf>
    <xf borderId="20" fillId="12" fontId="1" numFmtId="1" xfId="0" applyAlignment="1" applyBorder="1" applyFill="1" applyFont="1" applyNumberFormat="1">
      <alignment horizontal="center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19050</xdr:rowOff>
    </xdr:from>
    <xdr:ext cx="1200150" cy="10191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19050</xdr:rowOff>
    </xdr:from>
    <xdr:ext cx="1200150" cy="10191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71"/>
    <col customWidth="1" min="2" max="2" width="10.57"/>
    <col customWidth="1" min="3" max="3" width="42.0"/>
    <col customWidth="1" min="4" max="4" width="84.71"/>
    <col customWidth="1" min="5" max="5" width="7.29"/>
    <col customWidth="1" min="6" max="6" width="10.86"/>
    <col customWidth="1" min="7" max="8" width="11.14"/>
    <col customWidth="1" hidden="1" min="9" max="9" width="18.71"/>
    <col customWidth="1" hidden="1" min="10" max="12" width="10.0"/>
    <col customWidth="1" min="13" max="26" width="10.0"/>
  </cols>
  <sheetData>
    <row r="1" ht="30.0" customHeight="1">
      <c r="A1" s="1"/>
      <c r="B1" s="2" t="s">
        <v>0</v>
      </c>
      <c r="C1" s="3"/>
      <c r="D1" s="3"/>
      <c r="E1" s="3"/>
      <c r="F1" s="3"/>
      <c r="G1" s="3"/>
      <c r="H1" s="4"/>
    </row>
    <row r="2" ht="30.0" customHeight="1">
      <c r="A2" s="5"/>
      <c r="B2" s="6"/>
      <c r="C2" s="7"/>
      <c r="D2" s="7"/>
      <c r="E2" s="7"/>
      <c r="F2" s="7"/>
      <c r="G2" s="7"/>
      <c r="H2" s="8"/>
    </row>
    <row r="3" ht="30.0" customHeight="1">
      <c r="A3" s="9"/>
      <c r="B3" s="10" t="s">
        <v>1</v>
      </c>
      <c r="C3" s="11"/>
      <c r="D3" s="11"/>
      <c r="E3" s="11"/>
      <c r="F3" s="11"/>
      <c r="G3" s="11"/>
      <c r="H3" s="12"/>
    </row>
    <row r="4" ht="30.0" customHeight="1">
      <c r="A4" s="13" t="s">
        <v>2</v>
      </c>
      <c r="B4" s="14"/>
      <c r="C4" s="15"/>
      <c r="D4" s="15" t="s">
        <v>3</v>
      </c>
      <c r="E4" s="15"/>
      <c r="F4" s="15"/>
      <c r="G4" s="15"/>
      <c r="H4" s="15"/>
    </row>
    <row r="5" ht="13.5" customHeight="1">
      <c r="A5" s="16"/>
      <c r="B5" s="16"/>
      <c r="C5" s="16"/>
      <c r="D5" s="16"/>
      <c r="E5" s="16"/>
      <c r="F5" s="16"/>
      <c r="G5" s="16"/>
      <c r="H5" s="16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ht="56.25" customHeight="1">
      <c r="A6" s="18" t="s">
        <v>4</v>
      </c>
      <c r="B6" s="19" t="s">
        <v>5</v>
      </c>
      <c r="C6" s="19" t="s">
        <v>6</v>
      </c>
      <c r="D6" s="20" t="s">
        <v>7</v>
      </c>
      <c r="E6" s="21" t="s">
        <v>8</v>
      </c>
      <c r="F6" s="22" t="s">
        <v>9</v>
      </c>
      <c r="G6" s="23" t="s">
        <v>10</v>
      </c>
      <c r="H6" s="18" t="s">
        <v>11</v>
      </c>
      <c r="I6" s="24" t="s">
        <v>12</v>
      </c>
      <c r="J6" s="24" t="s">
        <v>13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ht="12.75" customHeight="1">
      <c r="A7" s="26" t="s">
        <v>14</v>
      </c>
      <c r="B7" s="27">
        <v>1.0</v>
      </c>
      <c r="C7" s="28" t="s">
        <v>15</v>
      </c>
      <c r="D7" s="29" t="s">
        <v>16</v>
      </c>
      <c r="E7" s="30">
        <v>1.0</v>
      </c>
      <c r="F7" s="29" t="s">
        <v>17</v>
      </c>
      <c r="G7" s="31">
        <v>0.88</v>
      </c>
      <c r="H7" s="32">
        <f>AVERAGE(G7,G8)</f>
        <v>0.91915</v>
      </c>
      <c r="I7" s="33"/>
      <c r="J7" s="34"/>
    </row>
    <row r="8" ht="12.75" customHeight="1">
      <c r="A8" s="35"/>
      <c r="B8" s="36">
        <f t="shared" ref="B8:B34" si="1">B7+1</f>
        <v>2</v>
      </c>
      <c r="C8" s="37" t="s">
        <v>18</v>
      </c>
      <c r="D8" s="38" t="s">
        <v>19</v>
      </c>
      <c r="E8" s="39">
        <v>1.0</v>
      </c>
      <c r="F8" s="38" t="s">
        <v>17</v>
      </c>
      <c r="G8" s="40">
        <v>0.9583</v>
      </c>
      <c r="H8" s="41"/>
      <c r="I8" s="33">
        <v>1.0</v>
      </c>
      <c r="J8" s="34">
        <v>1.0</v>
      </c>
    </row>
    <row r="9" ht="12.75" customHeight="1">
      <c r="A9" s="42" t="s">
        <v>20</v>
      </c>
      <c r="B9" s="43">
        <f t="shared" si="1"/>
        <v>3</v>
      </c>
      <c r="C9" s="44" t="s">
        <v>21</v>
      </c>
      <c r="D9" s="44" t="s">
        <v>22</v>
      </c>
      <c r="E9" s="45">
        <v>0.95</v>
      </c>
      <c r="F9" s="46" t="s">
        <v>23</v>
      </c>
      <c r="G9" s="45">
        <v>0.89</v>
      </c>
      <c r="H9" s="47">
        <f>SUM(G9:G13)/4</f>
        <v>0.79</v>
      </c>
      <c r="I9" s="33">
        <v>1.0</v>
      </c>
      <c r="J9" s="34">
        <v>1.0</v>
      </c>
    </row>
    <row r="10" ht="12.75" customHeight="1">
      <c r="A10" s="48"/>
      <c r="B10" s="43">
        <f t="shared" si="1"/>
        <v>4</v>
      </c>
      <c r="C10" s="44" t="s">
        <v>24</v>
      </c>
      <c r="D10" s="44" t="s">
        <v>25</v>
      </c>
      <c r="E10" s="45">
        <v>1.0</v>
      </c>
      <c r="F10" s="46" t="s">
        <v>23</v>
      </c>
      <c r="G10" s="45">
        <v>0.52</v>
      </c>
      <c r="H10" s="49"/>
      <c r="I10" s="33">
        <v>1.0</v>
      </c>
      <c r="J10" s="34">
        <v>1.0</v>
      </c>
    </row>
    <row r="11" ht="15.0" customHeight="1">
      <c r="A11" s="48"/>
      <c r="B11" s="43">
        <f t="shared" si="1"/>
        <v>5</v>
      </c>
      <c r="C11" s="50" t="s">
        <v>26</v>
      </c>
      <c r="D11" s="51" t="s">
        <v>27</v>
      </c>
      <c r="E11" s="45">
        <v>1.0</v>
      </c>
      <c r="F11" s="46" t="s">
        <v>17</v>
      </c>
      <c r="G11" s="45">
        <v>1.0</v>
      </c>
      <c r="H11" s="49"/>
      <c r="I11" s="33">
        <v>1.0</v>
      </c>
      <c r="J11" s="34">
        <v>1.0</v>
      </c>
    </row>
    <row r="12" ht="12.75" customHeight="1">
      <c r="A12" s="48"/>
      <c r="B12" s="43">
        <f t="shared" si="1"/>
        <v>6</v>
      </c>
      <c r="C12" s="51" t="s">
        <v>28</v>
      </c>
      <c r="D12" s="44" t="s">
        <v>29</v>
      </c>
      <c r="E12" s="45">
        <v>0.96</v>
      </c>
      <c r="F12" s="46" t="s">
        <v>23</v>
      </c>
      <c r="G12" s="45" t="s">
        <v>30</v>
      </c>
      <c r="H12" s="49"/>
      <c r="I12" s="34"/>
    </row>
    <row r="13" ht="12.75" customHeight="1">
      <c r="A13" s="52"/>
      <c r="B13" s="43">
        <f t="shared" si="1"/>
        <v>7</v>
      </c>
      <c r="C13" s="50" t="s">
        <v>31</v>
      </c>
      <c r="D13" s="44" t="s">
        <v>32</v>
      </c>
      <c r="E13" s="53">
        <v>1.0</v>
      </c>
      <c r="F13" s="46" t="s">
        <v>17</v>
      </c>
      <c r="G13" s="45">
        <v>0.75</v>
      </c>
      <c r="H13" s="41"/>
      <c r="I13" s="33">
        <v>1.0</v>
      </c>
      <c r="J13" s="34">
        <v>1.0</v>
      </c>
    </row>
    <row r="14" ht="12.75" customHeight="1">
      <c r="A14" s="54" t="s">
        <v>33</v>
      </c>
      <c r="B14" s="55">
        <f t="shared" si="1"/>
        <v>8</v>
      </c>
      <c r="C14" s="56" t="s">
        <v>34</v>
      </c>
      <c r="D14" s="57" t="s">
        <v>35</v>
      </c>
      <c r="E14" s="45">
        <v>1.0</v>
      </c>
      <c r="F14" s="46" t="s">
        <v>17</v>
      </c>
      <c r="G14" s="45">
        <v>0.67</v>
      </c>
      <c r="H14" s="58">
        <f>SUM(G14:G17)/4</f>
        <v>0.905</v>
      </c>
      <c r="I14" s="33">
        <v>1.0</v>
      </c>
      <c r="J14" s="34">
        <v>1.0</v>
      </c>
    </row>
    <row r="15" ht="12.75" customHeight="1">
      <c r="A15" s="48"/>
      <c r="B15" s="55">
        <f t="shared" si="1"/>
        <v>9</v>
      </c>
      <c r="C15" s="57" t="s">
        <v>36</v>
      </c>
      <c r="D15" s="57" t="s">
        <v>37</v>
      </c>
      <c r="E15" s="45">
        <v>1.0</v>
      </c>
      <c r="F15" s="46" t="s">
        <v>23</v>
      </c>
      <c r="G15" s="45">
        <v>0.62</v>
      </c>
      <c r="H15" s="49"/>
      <c r="I15" s="33">
        <v>1.0</v>
      </c>
      <c r="J15" s="34">
        <v>1.0</v>
      </c>
    </row>
    <row r="16" ht="12.75" customHeight="1">
      <c r="A16" s="48"/>
      <c r="B16" s="55">
        <f t="shared" si="1"/>
        <v>10</v>
      </c>
      <c r="C16" s="57" t="s">
        <v>38</v>
      </c>
      <c r="D16" s="57" t="s">
        <v>39</v>
      </c>
      <c r="E16" s="45">
        <v>1.0</v>
      </c>
      <c r="F16" s="46" t="s">
        <v>23</v>
      </c>
      <c r="G16" s="45">
        <v>0.78</v>
      </c>
      <c r="H16" s="49"/>
      <c r="I16" s="33">
        <v>1.0</v>
      </c>
      <c r="J16" s="34">
        <v>1.0</v>
      </c>
    </row>
    <row r="17" ht="12.75" customHeight="1">
      <c r="A17" s="35"/>
      <c r="B17" s="55">
        <f t="shared" si="1"/>
        <v>11</v>
      </c>
      <c r="C17" s="59" t="s">
        <v>40</v>
      </c>
      <c r="D17" s="59" t="s">
        <v>41</v>
      </c>
      <c r="E17" s="45">
        <v>0.8</v>
      </c>
      <c r="F17" s="46" t="s">
        <v>17</v>
      </c>
      <c r="G17" s="45">
        <v>1.55</v>
      </c>
      <c r="H17" s="41"/>
      <c r="I17" s="33">
        <v>1.0</v>
      </c>
      <c r="J17" s="34">
        <v>1.0</v>
      </c>
    </row>
    <row r="18" ht="12.75" customHeight="1">
      <c r="A18" s="60" t="s">
        <v>42</v>
      </c>
      <c r="B18" s="61">
        <f t="shared" si="1"/>
        <v>12</v>
      </c>
      <c r="C18" s="62" t="s">
        <v>43</v>
      </c>
      <c r="D18" s="63" t="s">
        <v>44</v>
      </c>
      <c r="E18" s="64">
        <v>1.0</v>
      </c>
      <c r="F18" s="63" t="s">
        <v>45</v>
      </c>
      <c r="G18" s="65">
        <v>0.665</v>
      </c>
      <c r="H18" s="66">
        <f>AVERAGE(G18:G20)</f>
        <v>0.7176666667</v>
      </c>
      <c r="I18" s="33">
        <v>1.0</v>
      </c>
      <c r="J18" s="34">
        <v>1.0</v>
      </c>
    </row>
    <row r="19" ht="12.75" customHeight="1">
      <c r="A19" s="48"/>
      <c r="B19" s="61">
        <f t="shared" si="1"/>
        <v>13</v>
      </c>
      <c r="C19" s="67" t="s">
        <v>46</v>
      </c>
      <c r="D19" s="63" t="s">
        <v>47</v>
      </c>
      <c r="E19" s="64">
        <v>1.0</v>
      </c>
      <c r="F19" s="63" t="s">
        <v>17</v>
      </c>
      <c r="G19" s="65">
        <v>0.928</v>
      </c>
      <c r="H19" s="49"/>
      <c r="I19" s="33">
        <v>1.0</v>
      </c>
      <c r="J19" s="34">
        <v>1.0</v>
      </c>
    </row>
    <row r="20" ht="12.75" customHeight="1">
      <c r="A20" s="35"/>
      <c r="B20" s="61">
        <f t="shared" si="1"/>
        <v>14</v>
      </c>
      <c r="C20" s="68" t="s">
        <v>48</v>
      </c>
      <c r="D20" s="69" t="s">
        <v>49</v>
      </c>
      <c r="E20" s="64">
        <v>1.0</v>
      </c>
      <c r="F20" s="63" t="s">
        <v>17</v>
      </c>
      <c r="G20" s="70">
        <v>0.56</v>
      </c>
      <c r="H20" s="41"/>
      <c r="I20" s="33"/>
      <c r="J20" s="34"/>
    </row>
    <row r="21" ht="12.75" customHeight="1">
      <c r="A21" s="71" t="s">
        <v>50</v>
      </c>
      <c r="B21" s="72">
        <f t="shared" si="1"/>
        <v>15</v>
      </c>
      <c r="C21" s="73" t="s">
        <v>51</v>
      </c>
      <c r="D21" s="73" t="s">
        <v>52</v>
      </c>
      <c r="E21" s="45">
        <v>1.0</v>
      </c>
      <c r="F21" s="74" t="s">
        <v>45</v>
      </c>
      <c r="G21" s="75">
        <v>0.434</v>
      </c>
      <c r="H21" s="76">
        <f>AVERAGE(G21:G24)</f>
        <v>0.314625</v>
      </c>
      <c r="I21" s="33">
        <v>1.0</v>
      </c>
      <c r="J21" s="34">
        <v>1.0</v>
      </c>
    </row>
    <row r="22" ht="12.75" customHeight="1">
      <c r="A22" s="48"/>
      <c r="B22" s="72">
        <f t="shared" si="1"/>
        <v>16</v>
      </c>
      <c r="C22" s="73" t="s">
        <v>53</v>
      </c>
      <c r="D22" s="73" t="s">
        <v>54</v>
      </c>
      <c r="E22" s="45">
        <v>1.0</v>
      </c>
      <c r="F22" s="74" t="s">
        <v>45</v>
      </c>
      <c r="G22" s="75">
        <v>0.665</v>
      </c>
      <c r="H22" s="49"/>
      <c r="I22" s="33">
        <v>1.0</v>
      </c>
      <c r="J22" s="34">
        <v>1.0</v>
      </c>
    </row>
    <row r="23" ht="12.75" customHeight="1">
      <c r="A23" s="48"/>
      <c r="B23" s="77">
        <f t="shared" si="1"/>
        <v>17</v>
      </c>
      <c r="C23" s="73" t="s">
        <v>55</v>
      </c>
      <c r="D23" s="73" t="s">
        <v>56</v>
      </c>
      <c r="E23" s="78">
        <v>5.0</v>
      </c>
      <c r="F23" s="74" t="s">
        <v>45</v>
      </c>
      <c r="G23" s="45">
        <v>0.15</v>
      </c>
      <c r="H23" s="49"/>
      <c r="I23" s="34"/>
    </row>
    <row r="24" ht="12.75" customHeight="1">
      <c r="A24" s="52"/>
      <c r="B24" s="77">
        <f t="shared" si="1"/>
        <v>18</v>
      </c>
      <c r="C24" s="73" t="s">
        <v>57</v>
      </c>
      <c r="D24" s="73" t="s">
        <v>58</v>
      </c>
      <c r="E24" s="45">
        <v>0.25</v>
      </c>
      <c r="F24" s="74" t="s">
        <v>45</v>
      </c>
      <c r="G24" s="79">
        <v>0.0095</v>
      </c>
      <c r="H24" s="41"/>
      <c r="I24" s="80"/>
    </row>
    <row r="25" ht="12.75" customHeight="1">
      <c r="A25" s="81" t="s">
        <v>59</v>
      </c>
      <c r="B25" s="82">
        <f t="shared" si="1"/>
        <v>19</v>
      </c>
      <c r="C25" s="83" t="s">
        <v>60</v>
      </c>
      <c r="D25" s="83" t="s">
        <v>61</v>
      </c>
      <c r="E25" s="45">
        <v>1.0</v>
      </c>
      <c r="F25" s="74" t="s">
        <v>17</v>
      </c>
      <c r="G25" s="45">
        <v>0.46</v>
      </c>
      <c r="H25" s="84">
        <f>AVERAGE(G25:G27)</f>
        <v>0.5466666667</v>
      </c>
      <c r="I25" s="33">
        <v>1.0</v>
      </c>
      <c r="J25" s="34">
        <v>1.0</v>
      </c>
    </row>
    <row r="26" ht="12.75" customHeight="1">
      <c r="A26" s="48"/>
      <c r="B26" s="82">
        <f t="shared" si="1"/>
        <v>20</v>
      </c>
      <c r="C26" s="85" t="s">
        <v>62</v>
      </c>
      <c r="D26" s="86" t="s">
        <v>63</v>
      </c>
      <c r="E26" s="45">
        <v>1.0</v>
      </c>
      <c r="F26" s="74" t="s">
        <v>17</v>
      </c>
      <c r="G26" s="45">
        <v>0.68</v>
      </c>
      <c r="H26" s="49"/>
      <c r="I26" s="33">
        <v>1.0</v>
      </c>
      <c r="J26" s="34">
        <v>1.0</v>
      </c>
    </row>
    <row r="27" ht="12.75" customHeight="1">
      <c r="A27" s="35"/>
      <c r="B27" s="82">
        <f t="shared" si="1"/>
        <v>21</v>
      </c>
      <c r="C27" s="83" t="s">
        <v>64</v>
      </c>
      <c r="D27" s="86" t="s">
        <v>65</v>
      </c>
      <c r="E27" s="45">
        <v>1.0</v>
      </c>
      <c r="F27" s="74" t="s">
        <v>17</v>
      </c>
      <c r="G27" s="45">
        <v>0.5</v>
      </c>
      <c r="H27" s="41"/>
      <c r="I27" s="33">
        <v>1.0</v>
      </c>
      <c r="J27" s="34">
        <v>1.0</v>
      </c>
    </row>
    <row r="28" ht="12.75" customHeight="1">
      <c r="A28" s="87" t="s">
        <v>66</v>
      </c>
      <c r="B28" s="88">
        <f t="shared" si="1"/>
        <v>22</v>
      </c>
      <c r="C28" s="63" t="s">
        <v>67</v>
      </c>
      <c r="D28" s="89" t="s">
        <v>68</v>
      </c>
      <c r="E28" s="64">
        <v>1.0</v>
      </c>
      <c r="F28" s="63" t="s">
        <v>45</v>
      </c>
      <c r="G28" s="64">
        <v>0.99</v>
      </c>
      <c r="H28" s="90">
        <f>AVERAGE(G28:G29)</f>
        <v>0.99</v>
      </c>
      <c r="I28" s="33">
        <v>1.0</v>
      </c>
      <c r="J28" s="34">
        <v>1.0</v>
      </c>
    </row>
    <row r="29" ht="12.75" customHeight="1">
      <c r="A29" s="35"/>
      <c r="B29" s="88">
        <f t="shared" si="1"/>
        <v>23</v>
      </c>
      <c r="C29" s="63" t="s">
        <v>69</v>
      </c>
      <c r="D29" s="89" t="s">
        <v>68</v>
      </c>
      <c r="E29" s="64">
        <v>1.0</v>
      </c>
      <c r="F29" s="63" t="s">
        <v>17</v>
      </c>
      <c r="G29" s="91" t="s">
        <v>70</v>
      </c>
      <c r="H29" s="9"/>
      <c r="I29" s="17"/>
    </row>
    <row r="30" ht="12.75" customHeight="1">
      <c r="A30" s="92" t="s">
        <v>71</v>
      </c>
      <c r="B30" s="93">
        <f t="shared" si="1"/>
        <v>24</v>
      </c>
      <c r="C30" s="94" t="s">
        <v>72</v>
      </c>
      <c r="D30" s="95" t="s">
        <v>73</v>
      </c>
      <c r="E30" s="45">
        <v>0.95</v>
      </c>
      <c r="F30" s="74" t="s">
        <v>17</v>
      </c>
      <c r="G30" s="96">
        <v>0.478</v>
      </c>
      <c r="H30" s="97">
        <f>AVERAGE(G30:G31)</f>
        <v>0.414</v>
      </c>
      <c r="I30" s="33">
        <v>1.0</v>
      </c>
      <c r="J30" s="34">
        <v>1.0</v>
      </c>
    </row>
    <row r="31" ht="12.75" customHeight="1">
      <c r="A31" s="35"/>
      <c r="B31" s="93">
        <f t="shared" si="1"/>
        <v>25</v>
      </c>
      <c r="C31" s="94" t="s">
        <v>74</v>
      </c>
      <c r="D31" s="95" t="s">
        <v>75</v>
      </c>
      <c r="E31" s="45">
        <v>1.0</v>
      </c>
      <c r="F31" s="74" t="s">
        <v>17</v>
      </c>
      <c r="G31" s="45">
        <v>0.35</v>
      </c>
      <c r="H31" s="41"/>
      <c r="I31" s="33">
        <v>1.0</v>
      </c>
    </row>
    <row r="32" ht="12.75" customHeight="1">
      <c r="A32" s="98" t="s">
        <v>76</v>
      </c>
      <c r="B32" s="99">
        <f t="shared" si="1"/>
        <v>26</v>
      </c>
      <c r="C32" s="100" t="s">
        <v>77</v>
      </c>
      <c r="D32" s="74" t="s">
        <v>78</v>
      </c>
      <c r="E32" s="45">
        <v>1.0</v>
      </c>
      <c r="F32" s="74" t="s">
        <v>17</v>
      </c>
      <c r="G32" s="45">
        <v>1.0</v>
      </c>
      <c r="H32" s="101">
        <f>AVERAGE(G32:G34)</f>
        <v>0.8333333333</v>
      </c>
      <c r="I32" s="33">
        <v>1.0</v>
      </c>
      <c r="J32" s="34">
        <v>1.0</v>
      </c>
    </row>
    <row r="33" ht="12.75" customHeight="1">
      <c r="A33" s="48"/>
      <c r="B33" s="99">
        <f t="shared" si="1"/>
        <v>27</v>
      </c>
      <c r="C33" s="74" t="s">
        <v>79</v>
      </c>
      <c r="D33" s="74" t="s">
        <v>80</v>
      </c>
      <c r="E33" s="45">
        <v>1.0</v>
      </c>
      <c r="F33" s="74" t="s">
        <v>17</v>
      </c>
      <c r="G33" s="45">
        <v>0.5</v>
      </c>
      <c r="H33" s="49"/>
      <c r="I33" s="33">
        <v>1.0</v>
      </c>
      <c r="J33" s="34">
        <v>1.0</v>
      </c>
    </row>
    <row r="34" ht="13.5" customHeight="1">
      <c r="A34" s="102"/>
      <c r="B34" s="99">
        <f t="shared" si="1"/>
        <v>28</v>
      </c>
      <c r="C34" s="103" t="s">
        <v>81</v>
      </c>
      <c r="D34" s="103" t="s">
        <v>82</v>
      </c>
      <c r="E34" s="104">
        <v>1.0</v>
      </c>
      <c r="F34" s="105" t="s">
        <v>17</v>
      </c>
      <c r="G34" s="104">
        <v>1.0</v>
      </c>
      <c r="H34" s="106"/>
      <c r="I34" s="33">
        <v>1.0</v>
      </c>
      <c r="J34" s="34">
        <v>1.0</v>
      </c>
    </row>
    <row r="35" ht="12.75" customHeight="1"/>
    <row r="36" ht="13.5" customHeight="1">
      <c r="J36" s="34" t="s">
        <v>83</v>
      </c>
      <c r="L36" s="33">
        <f t="shared" ref="L36:L37" si="2">SUM(I8:I34)</f>
        <v>22</v>
      </c>
    </row>
    <row r="37" ht="15.75" customHeight="1">
      <c r="E37" s="107" t="s">
        <v>84</v>
      </c>
      <c r="F37" s="108"/>
      <c r="G37" s="108"/>
      <c r="H37" s="109"/>
      <c r="J37" s="34" t="s">
        <v>85</v>
      </c>
      <c r="L37" s="33">
        <f t="shared" si="2"/>
        <v>21</v>
      </c>
    </row>
    <row r="38" ht="27.0" customHeight="1">
      <c r="E38" s="110" t="s">
        <v>86</v>
      </c>
      <c r="F38" s="111"/>
      <c r="G38" s="112">
        <f>AVERAGE(H8:H34)</f>
        <v>0.6889114583</v>
      </c>
      <c r="H38" s="113"/>
      <c r="L38" s="114">
        <f>L37/L36</f>
        <v>0.9545454545</v>
      </c>
    </row>
    <row r="39" ht="27.0" hidden="1" customHeight="1">
      <c r="E39" s="115">
        <v>42522.0</v>
      </c>
      <c r="F39" s="116"/>
      <c r="G39" s="117"/>
      <c r="H39" s="118"/>
    </row>
    <row r="40" ht="12.75" customHeight="1"/>
    <row r="41" ht="15.0" customHeight="1">
      <c r="E41" s="119"/>
    </row>
    <row r="42" ht="12.75" customHeight="1"/>
    <row r="43" ht="15.0" customHeight="1">
      <c r="A43" s="120" t="s">
        <v>87</v>
      </c>
      <c r="B43" s="120"/>
    </row>
    <row r="44" ht="15.0" customHeight="1">
      <c r="A44" s="121" t="s">
        <v>88</v>
      </c>
      <c r="B44" s="122" t="s">
        <v>89</v>
      </c>
    </row>
    <row r="45" ht="15.0" customHeight="1">
      <c r="A45" s="123" t="s">
        <v>90</v>
      </c>
      <c r="B45" s="122" t="s">
        <v>91</v>
      </c>
    </row>
    <row r="46" ht="15.0" customHeight="1">
      <c r="A46" s="124" t="s">
        <v>92</v>
      </c>
      <c r="B46" s="122" t="s">
        <v>93</v>
      </c>
    </row>
    <row r="47" ht="15.0" customHeight="1">
      <c r="B47" s="119"/>
      <c r="C47" s="120"/>
    </row>
    <row r="48" ht="12.75" customHeight="1">
      <c r="B48" s="125"/>
    </row>
    <row r="49" ht="15.0" customHeight="1">
      <c r="A49" s="120" t="s">
        <v>94</v>
      </c>
      <c r="B49" s="120"/>
    </row>
    <row r="50" ht="15.0" customHeight="1">
      <c r="A50" s="121" t="s">
        <v>95</v>
      </c>
      <c r="B50" s="122" t="s">
        <v>89</v>
      </c>
    </row>
    <row r="51" ht="15.0" customHeight="1">
      <c r="A51" s="123" t="s">
        <v>96</v>
      </c>
      <c r="B51" s="122" t="s">
        <v>91</v>
      </c>
    </row>
    <row r="52" ht="15.0" customHeight="1">
      <c r="A52" s="124" t="s">
        <v>97</v>
      </c>
      <c r="B52" s="122" t="s">
        <v>93</v>
      </c>
    </row>
    <row r="53" ht="15.0" customHeight="1">
      <c r="A53" s="120"/>
      <c r="B53" s="120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25">
    <mergeCell ref="H9:H13"/>
    <mergeCell ref="H14:H17"/>
    <mergeCell ref="H7:H8"/>
    <mergeCell ref="H18:H20"/>
    <mergeCell ref="H32:H34"/>
    <mergeCell ref="A1:A3"/>
    <mergeCell ref="B1:H2"/>
    <mergeCell ref="B3:H3"/>
    <mergeCell ref="A7:A8"/>
    <mergeCell ref="A9:A13"/>
    <mergeCell ref="A14:A17"/>
    <mergeCell ref="A18:A20"/>
    <mergeCell ref="A30:A31"/>
    <mergeCell ref="A32:A34"/>
    <mergeCell ref="E37:H37"/>
    <mergeCell ref="G38:H38"/>
    <mergeCell ref="E39:F39"/>
    <mergeCell ref="G39:H39"/>
    <mergeCell ref="A21:A24"/>
    <mergeCell ref="H21:H24"/>
    <mergeCell ref="A25:A27"/>
    <mergeCell ref="H25:H27"/>
    <mergeCell ref="A28:A29"/>
    <mergeCell ref="H28:H29"/>
    <mergeCell ref="H30:H3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71"/>
    <col customWidth="1" min="2" max="2" width="10.57"/>
    <col customWidth="1" min="3" max="3" width="42.0"/>
    <col customWidth="1" min="4" max="4" width="84.71"/>
    <col customWidth="1" min="5" max="5" width="7.29"/>
    <col customWidth="1" min="6" max="6" width="10.86"/>
    <col customWidth="1" min="7" max="8" width="11.14"/>
    <col customWidth="1" min="9" max="9" width="18.71"/>
    <col customWidth="1" min="10" max="26" width="10.0"/>
  </cols>
  <sheetData>
    <row r="1" ht="30.0" customHeight="1">
      <c r="A1" s="1"/>
      <c r="B1" s="2" t="s">
        <v>0</v>
      </c>
      <c r="C1" s="3"/>
      <c r="D1" s="3"/>
      <c r="E1" s="3"/>
      <c r="F1" s="3"/>
      <c r="G1" s="3"/>
      <c r="H1" s="4"/>
    </row>
    <row r="2" ht="30.0" customHeight="1">
      <c r="A2" s="5"/>
      <c r="B2" s="6"/>
      <c r="C2" s="7"/>
      <c r="D2" s="7"/>
      <c r="E2" s="7"/>
      <c r="F2" s="7"/>
      <c r="G2" s="7"/>
      <c r="H2" s="8"/>
    </row>
    <row r="3" ht="30.0" customHeight="1">
      <c r="A3" s="9"/>
      <c r="B3" s="10" t="s">
        <v>1</v>
      </c>
      <c r="C3" s="11"/>
      <c r="D3" s="11"/>
      <c r="E3" s="11"/>
      <c r="F3" s="11"/>
      <c r="G3" s="11"/>
      <c r="H3" s="12"/>
    </row>
    <row r="4" ht="30.0" customHeight="1">
      <c r="A4" s="13" t="s">
        <v>98</v>
      </c>
      <c r="B4" s="14"/>
      <c r="C4" s="15"/>
      <c r="D4" s="15" t="s">
        <v>99</v>
      </c>
      <c r="E4" s="15"/>
      <c r="F4" s="15"/>
      <c r="G4" s="15"/>
      <c r="H4" s="15"/>
    </row>
    <row r="5" ht="13.5" customHeight="1">
      <c r="A5" s="16"/>
      <c r="B5" s="16"/>
      <c r="C5" s="16"/>
      <c r="D5" s="16"/>
      <c r="E5" s="16"/>
      <c r="F5" s="16"/>
      <c r="G5" s="16"/>
      <c r="H5" s="16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ht="56.25" customHeight="1">
      <c r="A6" s="18" t="s">
        <v>4</v>
      </c>
      <c r="B6" s="19" t="s">
        <v>5</v>
      </c>
      <c r="C6" s="19" t="s">
        <v>6</v>
      </c>
      <c r="D6" s="20" t="s">
        <v>7</v>
      </c>
      <c r="E6" s="21" t="s">
        <v>8</v>
      </c>
      <c r="F6" s="22" t="s">
        <v>9</v>
      </c>
      <c r="G6" s="23" t="s">
        <v>10</v>
      </c>
      <c r="H6" s="126" t="s">
        <v>100</v>
      </c>
      <c r="I6" s="24" t="s">
        <v>12</v>
      </c>
      <c r="J6" s="24" t="s">
        <v>13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ht="12.75" customHeight="1">
      <c r="A7" s="26" t="s">
        <v>14</v>
      </c>
      <c r="B7" s="127">
        <v>1.0</v>
      </c>
      <c r="C7" s="37" t="s">
        <v>18</v>
      </c>
      <c r="D7" s="37" t="s">
        <v>19</v>
      </c>
      <c r="E7" s="128">
        <v>1.0</v>
      </c>
      <c r="F7" s="129" t="s">
        <v>17</v>
      </c>
      <c r="G7" s="130">
        <v>1.0</v>
      </c>
      <c r="H7" s="131">
        <f>AVERAGE(G7:G8)</f>
        <v>1</v>
      </c>
      <c r="I7" s="33">
        <v>1.0</v>
      </c>
      <c r="J7" s="34">
        <v>1.0</v>
      </c>
    </row>
    <row r="8" ht="12.75" customHeight="1">
      <c r="A8" s="35"/>
      <c r="B8" s="132">
        <f t="shared" ref="B8:B34" si="1">B7+1</f>
        <v>2</v>
      </c>
      <c r="C8" s="37" t="s">
        <v>15</v>
      </c>
      <c r="D8" s="37" t="s">
        <v>16</v>
      </c>
      <c r="E8" s="128">
        <v>1.0</v>
      </c>
      <c r="F8" s="129" t="s">
        <v>17</v>
      </c>
      <c r="G8" s="130">
        <v>1.0</v>
      </c>
      <c r="H8" s="41"/>
      <c r="I8" s="33"/>
      <c r="J8" s="34"/>
    </row>
    <row r="9" ht="12.75" customHeight="1">
      <c r="A9" s="42" t="s">
        <v>20</v>
      </c>
      <c r="B9" s="133">
        <f t="shared" si="1"/>
        <v>3</v>
      </c>
      <c r="C9" s="44" t="s">
        <v>21</v>
      </c>
      <c r="D9" s="44" t="s">
        <v>22</v>
      </c>
      <c r="E9" s="45">
        <v>0.95</v>
      </c>
      <c r="F9" s="46" t="s">
        <v>23</v>
      </c>
      <c r="G9" s="45">
        <v>0.93</v>
      </c>
      <c r="H9" s="47">
        <f>SUM(G9:G13)/5</f>
        <v>0.954</v>
      </c>
      <c r="I9" s="33">
        <v>1.0</v>
      </c>
      <c r="J9" s="34">
        <v>1.0</v>
      </c>
    </row>
    <row r="10" ht="12.75" customHeight="1">
      <c r="A10" s="48"/>
      <c r="B10" s="133">
        <f t="shared" si="1"/>
        <v>4</v>
      </c>
      <c r="C10" s="44" t="s">
        <v>24</v>
      </c>
      <c r="D10" s="44" t="s">
        <v>25</v>
      </c>
      <c r="E10" s="45">
        <v>1.0</v>
      </c>
      <c r="F10" s="46" t="s">
        <v>23</v>
      </c>
      <c r="G10" s="45">
        <v>0.84</v>
      </c>
      <c r="H10" s="49"/>
      <c r="I10" s="33">
        <v>1.0</v>
      </c>
      <c r="J10" s="34">
        <v>1.0</v>
      </c>
    </row>
    <row r="11" ht="15.0" customHeight="1">
      <c r="A11" s="48"/>
      <c r="B11" s="133">
        <f t="shared" si="1"/>
        <v>5</v>
      </c>
      <c r="C11" s="50" t="s">
        <v>26</v>
      </c>
      <c r="D11" s="51" t="s">
        <v>27</v>
      </c>
      <c r="E11" s="45">
        <v>1.0</v>
      </c>
      <c r="F11" s="46" t="s">
        <v>17</v>
      </c>
      <c r="G11" s="45">
        <v>1.0</v>
      </c>
      <c r="H11" s="49"/>
      <c r="I11" s="33">
        <v>1.0</v>
      </c>
      <c r="J11" s="34">
        <v>1.0</v>
      </c>
    </row>
    <row r="12" ht="12.75" customHeight="1">
      <c r="A12" s="48"/>
      <c r="B12" s="133">
        <f t="shared" si="1"/>
        <v>6</v>
      </c>
      <c r="C12" s="51" t="s">
        <v>28</v>
      </c>
      <c r="D12" s="44" t="s">
        <v>29</v>
      </c>
      <c r="E12" s="45">
        <v>0.96</v>
      </c>
      <c r="F12" s="46" t="s">
        <v>23</v>
      </c>
      <c r="G12" s="45">
        <v>1.0</v>
      </c>
      <c r="H12" s="49"/>
      <c r="I12" s="33">
        <v>1.0</v>
      </c>
      <c r="J12" s="34">
        <v>1.0</v>
      </c>
    </row>
    <row r="13" ht="12.75" customHeight="1">
      <c r="A13" s="52"/>
      <c r="B13" s="133">
        <f t="shared" si="1"/>
        <v>7</v>
      </c>
      <c r="C13" s="50" t="s">
        <v>31</v>
      </c>
      <c r="D13" s="44" t="s">
        <v>32</v>
      </c>
      <c r="E13" s="53">
        <v>1.0</v>
      </c>
      <c r="F13" s="46" t="s">
        <v>17</v>
      </c>
      <c r="G13" s="45">
        <v>1.0</v>
      </c>
      <c r="H13" s="41"/>
      <c r="I13" s="33">
        <v>1.0</v>
      </c>
      <c r="J13" s="34">
        <v>1.0</v>
      </c>
    </row>
    <row r="14" ht="12.75" customHeight="1">
      <c r="A14" s="54" t="s">
        <v>33</v>
      </c>
      <c r="B14" s="134">
        <f t="shared" si="1"/>
        <v>8</v>
      </c>
      <c r="C14" s="56" t="s">
        <v>34</v>
      </c>
      <c r="D14" s="57" t="s">
        <v>35</v>
      </c>
      <c r="E14" s="45">
        <v>1.0</v>
      </c>
      <c r="F14" s="46" t="s">
        <v>17</v>
      </c>
      <c r="G14" s="45">
        <v>1.0</v>
      </c>
      <c r="H14" s="58">
        <f>SUM(G14:G17)/4</f>
        <v>1.105</v>
      </c>
      <c r="I14" s="33">
        <v>1.0</v>
      </c>
      <c r="J14" s="34">
        <v>1.0</v>
      </c>
    </row>
    <row r="15" ht="12.75" customHeight="1">
      <c r="A15" s="48"/>
      <c r="B15" s="134">
        <f t="shared" si="1"/>
        <v>9</v>
      </c>
      <c r="C15" s="57" t="s">
        <v>36</v>
      </c>
      <c r="D15" s="57" t="s">
        <v>37</v>
      </c>
      <c r="E15" s="45">
        <v>1.0</v>
      </c>
      <c r="F15" s="46" t="s">
        <v>23</v>
      </c>
      <c r="G15" s="45">
        <v>0.97</v>
      </c>
      <c r="H15" s="49"/>
      <c r="I15" s="33">
        <v>1.0</v>
      </c>
      <c r="J15" s="34">
        <v>1.0</v>
      </c>
    </row>
    <row r="16" ht="12.75" customHeight="1">
      <c r="A16" s="48"/>
      <c r="B16" s="134">
        <f t="shared" si="1"/>
        <v>10</v>
      </c>
      <c r="C16" s="57" t="s">
        <v>38</v>
      </c>
      <c r="D16" s="57" t="s">
        <v>39</v>
      </c>
      <c r="E16" s="45">
        <v>1.0</v>
      </c>
      <c r="F16" s="46" t="s">
        <v>23</v>
      </c>
      <c r="G16" s="45">
        <v>0.9</v>
      </c>
      <c r="H16" s="49"/>
      <c r="I16" s="33">
        <v>1.0</v>
      </c>
      <c r="J16" s="34">
        <v>1.0</v>
      </c>
    </row>
    <row r="17" ht="12.75" customHeight="1">
      <c r="A17" s="35"/>
      <c r="B17" s="134">
        <f t="shared" si="1"/>
        <v>11</v>
      </c>
      <c r="C17" s="59" t="s">
        <v>40</v>
      </c>
      <c r="D17" s="59" t="s">
        <v>41</v>
      </c>
      <c r="E17" s="45">
        <v>0.8</v>
      </c>
      <c r="F17" s="46" t="s">
        <v>17</v>
      </c>
      <c r="G17" s="45">
        <v>1.55</v>
      </c>
      <c r="H17" s="41"/>
      <c r="I17" s="33">
        <v>1.0</v>
      </c>
      <c r="J17" s="34">
        <v>1.0</v>
      </c>
    </row>
    <row r="18" ht="12.75" customHeight="1">
      <c r="A18" s="60" t="s">
        <v>42</v>
      </c>
      <c r="B18" s="88">
        <f t="shared" si="1"/>
        <v>12</v>
      </c>
      <c r="C18" s="62" t="s">
        <v>43</v>
      </c>
      <c r="D18" s="63" t="s">
        <v>44</v>
      </c>
      <c r="E18" s="45">
        <v>1.0</v>
      </c>
      <c r="F18" s="74" t="s">
        <v>45</v>
      </c>
      <c r="G18" s="79">
        <v>0.8404</v>
      </c>
      <c r="H18" s="66">
        <f>AVERAGE(G18:G20)</f>
        <v>0.9226333333</v>
      </c>
      <c r="I18" s="33">
        <v>1.0</v>
      </c>
      <c r="J18" s="34">
        <v>1.0</v>
      </c>
    </row>
    <row r="19" ht="12.75" customHeight="1">
      <c r="A19" s="48"/>
      <c r="B19" s="88">
        <f t="shared" si="1"/>
        <v>13</v>
      </c>
      <c r="C19" s="67" t="s">
        <v>46</v>
      </c>
      <c r="D19" s="63" t="s">
        <v>47</v>
      </c>
      <c r="E19" s="45">
        <v>1.0</v>
      </c>
      <c r="F19" s="74" t="s">
        <v>17</v>
      </c>
      <c r="G19" s="79">
        <v>0.9275</v>
      </c>
      <c r="H19" s="49"/>
      <c r="I19" s="33"/>
      <c r="J19" s="34"/>
    </row>
    <row r="20" ht="12.75" customHeight="1">
      <c r="A20" s="35"/>
      <c r="B20" s="88">
        <f t="shared" si="1"/>
        <v>14</v>
      </c>
      <c r="C20" s="68" t="s">
        <v>48</v>
      </c>
      <c r="D20" s="69" t="s">
        <v>49</v>
      </c>
      <c r="E20" s="45">
        <v>1.0</v>
      </c>
      <c r="F20" s="74" t="s">
        <v>17</v>
      </c>
      <c r="G20" s="135">
        <v>1.0</v>
      </c>
      <c r="H20" s="41"/>
      <c r="I20" s="33">
        <v>1.0</v>
      </c>
      <c r="J20" s="34">
        <v>1.0</v>
      </c>
    </row>
    <row r="21" ht="12.75" customHeight="1">
      <c r="A21" s="71" t="s">
        <v>50</v>
      </c>
      <c r="B21" s="77">
        <f t="shared" si="1"/>
        <v>15</v>
      </c>
      <c r="C21" s="73" t="s">
        <v>51</v>
      </c>
      <c r="D21" s="73" t="s">
        <v>52</v>
      </c>
      <c r="E21" s="45">
        <v>1.0</v>
      </c>
      <c r="F21" s="74" t="s">
        <v>45</v>
      </c>
      <c r="G21" s="79">
        <v>0.923</v>
      </c>
      <c r="H21" s="76">
        <f>AVERAGE(G21:G24)</f>
        <v>0.94075</v>
      </c>
      <c r="I21" s="33">
        <v>1.0</v>
      </c>
      <c r="J21" s="34">
        <v>1.0</v>
      </c>
    </row>
    <row r="22" ht="12.75" customHeight="1">
      <c r="A22" s="48"/>
      <c r="B22" s="77">
        <f t="shared" si="1"/>
        <v>16</v>
      </c>
      <c r="C22" s="73" t="s">
        <v>53</v>
      </c>
      <c r="D22" s="73" t="s">
        <v>54</v>
      </c>
      <c r="E22" s="45">
        <v>1.0</v>
      </c>
      <c r="F22" s="74" t="s">
        <v>45</v>
      </c>
      <c r="G22" s="79">
        <v>0.84</v>
      </c>
      <c r="H22" s="49"/>
      <c r="I22" s="33">
        <v>1.0</v>
      </c>
      <c r="J22" s="34">
        <v>1.0</v>
      </c>
    </row>
    <row r="23" ht="12.75" customHeight="1">
      <c r="A23" s="48"/>
      <c r="B23" s="77">
        <f t="shared" si="1"/>
        <v>17</v>
      </c>
      <c r="C23" s="73" t="s">
        <v>55</v>
      </c>
      <c r="D23" s="73" t="s">
        <v>56</v>
      </c>
      <c r="E23" s="45">
        <v>5.0</v>
      </c>
      <c r="F23" s="74" t="s">
        <v>45</v>
      </c>
      <c r="G23" s="79">
        <v>1.0</v>
      </c>
      <c r="H23" s="49"/>
      <c r="I23" s="34"/>
    </row>
    <row r="24" ht="12.75" customHeight="1">
      <c r="A24" s="52"/>
      <c r="B24" s="77">
        <f t="shared" si="1"/>
        <v>18</v>
      </c>
      <c r="C24" s="73" t="s">
        <v>57</v>
      </c>
      <c r="D24" s="73" t="s">
        <v>58</v>
      </c>
      <c r="E24" s="45">
        <v>0.25</v>
      </c>
      <c r="F24" s="74" t="s">
        <v>45</v>
      </c>
      <c r="G24" s="79">
        <v>1.0</v>
      </c>
      <c r="H24" s="41"/>
      <c r="I24" s="80"/>
    </row>
    <row r="25" ht="12.75" customHeight="1">
      <c r="A25" s="81" t="s">
        <v>59</v>
      </c>
      <c r="B25" s="82">
        <f t="shared" si="1"/>
        <v>19</v>
      </c>
      <c r="C25" s="83" t="s">
        <v>60</v>
      </c>
      <c r="D25" s="83" t="s">
        <v>61</v>
      </c>
      <c r="E25" s="45">
        <v>1.0</v>
      </c>
      <c r="F25" s="74" t="s">
        <v>17</v>
      </c>
      <c r="G25" s="79">
        <v>0.7</v>
      </c>
      <c r="H25" s="84">
        <f>AVERAGE(G25:G27)</f>
        <v>0.8666666667</v>
      </c>
      <c r="I25" s="33">
        <v>1.0</v>
      </c>
      <c r="J25" s="34">
        <v>1.0</v>
      </c>
    </row>
    <row r="26" ht="12.75" customHeight="1">
      <c r="A26" s="48"/>
      <c r="B26" s="82">
        <f t="shared" si="1"/>
        <v>20</v>
      </c>
      <c r="C26" s="85" t="s">
        <v>62</v>
      </c>
      <c r="D26" s="86" t="s">
        <v>63</v>
      </c>
      <c r="E26" s="45">
        <v>1.0</v>
      </c>
      <c r="F26" s="74" t="s">
        <v>17</v>
      </c>
      <c r="G26" s="79">
        <v>0.9</v>
      </c>
      <c r="H26" s="49"/>
      <c r="I26" s="33">
        <v>1.0</v>
      </c>
      <c r="J26" s="34">
        <v>1.0</v>
      </c>
    </row>
    <row r="27" ht="12.75" customHeight="1">
      <c r="A27" s="35"/>
      <c r="B27" s="82">
        <f t="shared" si="1"/>
        <v>21</v>
      </c>
      <c r="C27" s="83" t="s">
        <v>64</v>
      </c>
      <c r="D27" s="86" t="s">
        <v>65</v>
      </c>
      <c r="E27" s="45">
        <v>1.0</v>
      </c>
      <c r="F27" s="74" t="s">
        <v>17</v>
      </c>
      <c r="G27" s="79">
        <v>1.0</v>
      </c>
      <c r="H27" s="41"/>
      <c r="I27" s="33">
        <v>1.0</v>
      </c>
      <c r="J27" s="34">
        <v>1.0</v>
      </c>
    </row>
    <row r="28" ht="12.75" customHeight="1">
      <c r="A28" s="87" t="s">
        <v>66</v>
      </c>
      <c r="B28" s="88">
        <f t="shared" si="1"/>
        <v>22</v>
      </c>
      <c r="C28" s="63" t="s">
        <v>67</v>
      </c>
      <c r="D28" s="89" t="s">
        <v>68</v>
      </c>
      <c r="E28" s="45">
        <v>1.0</v>
      </c>
      <c r="F28" s="74" t="s">
        <v>45</v>
      </c>
      <c r="G28" s="79">
        <v>0.99</v>
      </c>
      <c r="H28" s="66">
        <f>AVERAGE(G28:G29)</f>
        <v>0.9648</v>
      </c>
      <c r="I28" s="33">
        <v>1.0</v>
      </c>
      <c r="J28" s="34">
        <v>1.0</v>
      </c>
    </row>
    <row r="29" ht="12.75" customHeight="1">
      <c r="A29" s="35"/>
      <c r="B29" s="88">
        <f t="shared" si="1"/>
        <v>23</v>
      </c>
      <c r="C29" s="63" t="s">
        <v>69</v>
      </c>
      <c r="D29" s="89" t="s">
        <v>68</v>
      </c>
      <c r="E29" s="45">
        <v>1.0</v>
      </c>
      <c r="F29" s="74" t="s">
        <v>101</v>
      </c>
      <c r="G29" s="79">
        <v>0.9396</v>
      </c>
      <c r="H29" s="41"/>
      <c r="I29" s="33">
        <v>1.0</v>
      </c>
      <c r="J29" s="34">
        <v>1.0</v>
      </c>
    </row>
    <row r="30" ht="12.75" customHeight="1">
      <c r="A30" s="92" t="s">
        <v>71</v>
      </c>
      <c r="B30" s="136">
        <f t="shared" si="1"/>
        <v>24</v>
      </c>
      <c r="C30" s="94" t="s">
        <v>72</v>
      </c>
      <c r="D30" s="95" t="s">
        <v>73</v>
      </c>
      <c r="E30" s="45">
        <v>0.95</v>
      </c>
      <c r="F30" s="74" t="s">
        <v>17</v>
      </c>
      <c r="G30" s="135">
        <v>0.861</v>
      </c>
      <c r="H30" s="97">
        <f>AVERAGE(G30:G31)</f>
        <v>0.9305</v>
      </c>
      <c r="I30" s="33">
        <v>1.0</v>
      </c>
      <c r="J30" s="34">
        <v>1.0</v>
      </c>
    </row>
    <row r="31" ht="12.75" customHeight="1">
      <c r="A31" s="35"/>
      <c r="B31" s="136">
        <f t="shared" si="1"/>
        <v>25</v>
      </c>
      <c r="C31" s="94" t="s">
        <v>74</v>
      </c>
      <c r="D31" s="95" t="s">
        <v>75</v>
      </c>
      <c r="E31" s="45">
        <v>1.0</v>
      </c>
      <c r="F31" s="74" t="s">
        <v>17</v>
      </c>
      <c r="G31" s="79">
        <v>1.0</v>
      </c>
      <c r="H31" s="41"/>
      <c r="I31" s="33">
        <v>1.0</v>
      </c>
      <c r="J31" s="34">
        <v>1.0</v>
      </c>
    </row>
    <row r="32" ht="12.75" customHeight="1">
      <c r="A32" s="98" t="s">
        <v>76</v>
      </c>
      <c r="B32" s="99">
        <f t="shared" si="1"/>
        <v>26</v>
      </c>
      <c r="C32" s="100" t="s">
        <v>77</v>
      </c>
      <c r="D32" s="74" t="s">
        <v>78</v>
      </c>
      <c r="E32" s="45">
        <v>1.0</v>
      </c>
      <c r="F32" s="74" t="s">
        <v>17</v>
      </c>
      <c r="G32" s="79">
        <v>1.0</v>
      </c>
      <c r="H32" s="101">
        <f>AVERAGE(G32:G34)</f>
        <v>1</v>
      </c>
      <c r="I32" s="33">
        <v>1.0</v>
      </c>
      <c r="J32" s="34">
        <v>1.0</v>
      </c>
    </row>
    <row r="33" ht="12.75" customHeight="1">
      <c r="A33" s="48"/>
      <c r="B33" s="99">
        <f t="shared" si="1"/>
        <v>27</v>
      </c>
      <c r="C33" s="74" t="s">
        <v>79</v>
      </c>
      <c r="D33" s="74" t="s">
        <v>80</v>
      </c>
      <c r="E33" s="45">
        <v>1.0</v>
      </c>
      <c r="F33" s="74" t="s">
        <v>17</v>
      </c>
      <c r="G33" s="79">
        <v>1.0</v>
      </c>
      <c r="H33" s="49"/>
      <c r="I33" s="33">
        <v>1.0</v>
      </c>
      <c r="J33" s="34">
        <v>1.0</v>
      </c>
    </row>
    <row r="34" ht="13.5" customHeight="1">
      <c r="A34" s="102"/>
      <c r="B34" s="99">
        <f t="shared" si="1"/>
        <v>28</v>
      </c>
      <c r="C34" s="103" t="s">
        <v>81</v>
      </c>
      <c r="D34" s="103" t="s">
        <v>82</v>
      </c>
      <c r="E34" s="104">
        <v>1.0</v>
      </c>
      <c r="F34" s="105" t="s">
        <v>17</v>
      </c>
      <c r="G34" s="104">
        <v>1.0</v>
      </c>
      <c r="H34" s="106"/>
      <c r="I34" s="33">
        <v>1.0</v>
      </c>
      <c r="J34" s="34">
        <v>1.0</v>
      </c>
    </row>
    <row r="35" ht="12.75" customHeight="1"/>
    <row r="36" ht="13.5" customHeight="1">
      <c r="J36" s="34" t="s">
        <v>83</v>
      </c>
      <c r="L36" s="33">
        <f>SUM(I7:I34)</f>
        <v>24</v>
      </c>
    </row>
    <row r="37" ht="15.75" customHeight="1">
      <c r="E37" s="107" t="s">
        <v>84</v>
      </c>
      <c r="F37" s="108"/>
      <c r="G37" s="108"/>
      <c r="H37" s="109"/>
      <c r="J37" s="34" t="s">
        <v>102</v>
      </c>
      <c r="L37" s="34">
        <f>SUM(J7:J34)</f>
        <v>24</v>
      </c>
    </row>
    <row r="38" ht="27.0" customHeight="1">
      <c r="E38" s="110" t="s">
        <v>103</v>
      </c>
      <c r="F38" s="111"/>
      <c r="G38" s="112">
        <f>AVERAGE(H7:H34)</f>
        <v>0.9649277778</v>
      </c>
      <c r="H38" s="113"/>
      <c r="L38" s="114">
        <f>L37/L36</f>
        <v>1</v>
      </c>
    </row>
    <row r="39" ht="27.0" hidden="1" customHeight="1">
      <c r="E39" s="115">
        <v>42522.0</v>
      </c>
      <c r="F39" s="116"/>
      <c r="G39" s="117"/>
      <c r="H39" s="118"/>
    </row>
    <row r="40" ht="12.75" customHeight="1"/>
    <row r="41" ht="15.0" customHeight="1">
      <c r="E41" s="119"/>
    </row>
    <row r="42" ht="12.75" customHeight="1"/>
    <row r="43" ht="15.0" customHeight="1">
      <c r="A43" s="120" t="s">
        <v>87</v>
      </c>
      <c r="B43" s="120"/>
    </row>
    <row r="44" ht="15.0" customHeight="1">
      <c r="A44" s="121" t="s">
        <v>88</v>
      </c>
      <c r="B44" s="122" t="s">
        <v>89</v>
      </c>
    </row>
    <row r="45" ht="15.0" customHeight="1">
      <c r="A45" s="123" t="s">
        <v>90</v>
      </c>
      <c r="B45" s="122" t="s">
        <v>91</v>
      </c>
    </row>
    <row r="46" ht="15.0" customHeight="1">
      <c r="A46" s="124" t="s">
        <v>92</v>
      </c>
      <c r="B46" s="122" t="s">
        <v>93</v>
      </c>
    </row>
    <row r="47" ht="15.0" customHeight="1">
      <c r="B47" s="119"/>
      <c r="C47" s="120"/>
    </row>
    <row r="48" ht="12.75" customHeight="1">
      <c r="B48" s="125"/>
    </row>
    <row r="49" ht="15.0" customHeight="1">
      <c r="A49" s="120" t="s">
        <v>94</v>
      </c>
      <c r="B49" s="120"/>
    </row>
    <row r="50" ht="15.0" customHeight="1">
      <c r="A50" s="121" t="s">
        <v>95</v>
      </c>
      <c r="B50" s="122" t="s">
        <v>89</v>
      </c>
    </row>
    <row r="51" ht="15.0" customHeight="1">
      <c r="A51" s="123" t="s">
        <v>96</v>
      </c>
      <c r="B51" s="122" t="s">
        <v>91</v>
      </c>
    </row>
    <row r="52" ht="15.0" customHeight="1">
      <c r="A52" s="124" t="s">
        <v>97</v>
      </c>
      <c r="B52" s="122" t="s">
        <v>93</v>
      </c>
    </row>
    <row r="53" ht="15.0" customHeight="1">
      <c r="A53" s="120"/>
      <c r="B53" s="120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25">
    <mergeCell ref="H9:H13"/>
    <mergeCell ref="H14:H17"/>
    <mergeCell ref="H7:H8"/>
    <mergeCell ref="H18:H20"/>
    <mergeCell ref="H32:H34"/>
    <mergeCell ref="A1:A3"/>
    <mergeCell ref="B1:H2"/>
    <mergeCell ref="B3:H3"/>
    <mergeCell ref="A7:A8"/>
    <mergeCell ref="A9:A13"/>
    <mergeCell ref="A14:A17"/>
    <mergeCell ref="A18:A20"/>
    <mergeCell ref="A30:A31"/>
    <mergeCell ref="A32:A34"/>
    <mergeCell ref="E37:H37"/>
    <mergeCell ref="G38:H38"/>
    <mergeCell ref="E39:F39"/>
    <mergeCell ref="G39:H39"/>
    <mergeCell ref="A21:A24"/>
    <mergeCell ref="H21:H24"/>
    <mergeCell ref="A25:A27"/>
    <mergeCell ref="H25:H27"/>
    <mergeCell ref="A28:A29"/>
    <mergeCell ref="H28:H29"/>
    <mergeCell ref="H30:H31"/>
  </mergeCells>
  <printOptions/>
  <pageMargins bottom="0.75" footer="0.0" header="0.0" left="0.7" right="0.7" top="0.75"/>
  <pageSetup orientation="landscape"/>
  <drawing r:id="rId1"/>
</worksheet>
</file>